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sonyeur-my.sharepoint.com/personal/julia_schneckner_sony_com/Documents/Desktop/+++ PRIVAT +++/TC Medizin Berlin Buch/2024/"/>
    </mc:Choice>
  </mc:AlternateContent>
  <xr:revisionPtr revIDLastSave="89" documentId="8_{47FF8EEB-4338-4178-BFB9-0C51EFEC7893}" xr6:coauthVersionLast="47" xr6:coauthVersionMax="47" xr10:uidLastSave="{00E107E8-089A-4693-91CC-A19CDF94E3BC}"/>
  <bookViews>
    <workbookView xWindow="-120" yWindow="-120" windowWidth="38640" windowHeight="21240" xr2:uid="{16843756-4A66-4532-A2BC-C6F193708E57}"/>
  </bookViews>
  <sheets>
    <sheet name="DECKBLATT SUCHE NACH ID" sheetId="2" r:id="rId1"/>
    <sheet name="2024 - Arbeitseinsätze" sheetId="1" state="hidden" r:id="rId2"/>
  </sheets>
  <definedNames>
    <definedName name="_xlnm.Print_Area" localSheetId="0">'DECKBLATT SUCHE NACH ID'!$A$1:$I$44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2" l="1"/>
  <c r="H122" i="1"/>
  <c r="I122" i="1" s="1"/>
  <c r="H3" i="1"/>
  <c r="H4" i="1"/>
  <c r="I4" i="1" s="1"/>
  <c r="H5" i="1"/>
  <c r="I5" i="1" s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H66" i="1"/>
  <c r="I66" i="1" s="1"/>
  <c r="H67" i="1"/>
  <c r="I67" i="1" s="1"/>
  <c r="H68" i="1"/>
  <c r="I68" i="1" s="1"/>
  <c r="H69" i="1"/>
  <c r="I69" i="1" s="1"/>
  <c r="H70" i="1"/>
  <c r="I70" i="1" s="1"/>
  <c r="H71" i="1"/>
  <c r="I71" i="1" s="1"/>
  <c r="H72" i="1"/>
  <c r="I72" i="1" s="1"/>
  <c r="H73" i="1"/>
  <c r="I73" i="1" s="1"/>
  <c r="H74" i="1"/>
  <c r="I74" i="1" s="1"/>
  <c r="H75" i="1"/>
  <c r="I75" i="1" s="1"/>
  <c r="H76" i="1"/>
  <c r="I76" i="1" s="1"/>
  <c r="H77" i="1"/>
  <c r="I77" i="1" s="1"/>
  <c r="H78" i="1"/>
  <c r="I78" i="1" s="1"/>
  <c r="H79" i="1"/>
  <c r="I79" i="1" s="1"/>
  <c r="H80" i="1"/>
  <c r="I80" i="1" s="1"/>
  <c r="H81" i="1"/>
  <c r="I81" i="1" s="1"/>
  <c r="H82" i="1"/>
  <c r="I82" i="1" s="1"/>
  <c r="H83" i="1"/>
  <c r="I83" i="1" s="1"/>
  <c r="H84" i="1"/>
  <c r="I84" i="1" s="1"/>
  <c r="H85" i="1"/>
  <c r="I85" i="1" s="1"/>
  <c r="H86" i="1"/>
  <c r="I86" i="1" s="1"/>
  <c r="H87" i="1"/>
  <c r="I87" i="1" s="1"/>
  <c r="H88" i="1"/>
  <c r="I88" i="1" s="1"/>
  <c r="H89" i="1"/>
  <c r="I89" i="1" s="1"/>
  <c r="H90" i="1"/>
  <c r="I90" i="1" s="1"/>
  <c r="H91" i="1"/>
  <c r="I91" i="1" s="1"/>
  <c r="H92" i="1"/>
  <c r="I92" i="1" s="1"/>
  <c r="H93" i="1"/>
  <c r="I93" i="1" s="1"/>
  <c r="H94" i="1"/>
  <c r="I94" i="1" s="1"/>
  <c r="H95" i="1"/>
  <c r="I95" i="1" s="1"/>
  <c r="H96" i="1"/>
  <c r="I96" i="1" s="1"/>
  <c r="H97" i="1"/>
  <c r="I97" i="1" s="1"/>
  <c r="H98" i="1"/>
  <c r="I98" i="1" s="1"/>
  <c r="H99" i="1"/>
  <c r="I99" i="1" s="1"/>
  <c r="H100" i="1"/>
  <c r="I100" i="1" s="1"/>
  <c r="H101" i="1"/>
  <c r="I101" i="1" s="1"/>
  <c r="H102" i="1"/>
  <c r="I102" i="1" s="1"/>
  <c r="H103" i="1"/>
  <c r="I103" i="1" s="1"/>
  <c r="H104" i="1"/>
  <c r="I104" i="1" s="1"/>
  <c r="H105" i="1"/>
  <c r="I105" i="1" s="1"/>
  <c r="H106" i="1"/>
  <c r="I106" i="1" s="1"/>
  <c r="H107" i="1"/>
  <c r="I107" i="1" s="1"/>
  <c r="H108" i="1"/>
  <c r="I108" i="1" s="1"/>
  <c r="H109" i="1"/>
  <c r="I109" i="1" s="1"/>
  <c r="H110" i="1"/>
  <c r="I110" i="1" s="1"/>
  <c r="H111" i="1"/>
  <c r="I111" i="1" s="1"/>
  <c r="H112" i="1"/>
  <c r="I112" i="1" s="1"/>
  <c r="H113" i="1"/>
  <c r="I113" i="1" s="1"/>
  <c r="H114" i="1"/>
  <c r="I114" i="1" s="1"/>
  <c r="H115" i="1"/>
  <c r="I115" i="1" s="1"/>
  <c r="H116" i="1"/>
  <c r="I116" i="1" s="1"/>
  <c r="H117" i="1"/>
  <c r="I117" i="1" s="1"/>
  <c r="H118" i="1"/>
  <c r="I118" i="1" s="1"/>
  <c r="H119" i="1"/>
  <c r="I119" i="1" s="1"/>
  <c r="H120" i="1"/>
  <c r="I120" i="1" s="1"/>
  <c r="H121" i="1"/>
  <c r="I121" i="1" s="1"/>
  <c r="H123" i="1"/>
  <c r="I123" i="1" s="1"/>
  <c r="H124" i="1"/>
  <c r="I124" i="1" s="1"/>
  <c r="H125" i="1"/>
  <c r="I125" i="1" s="1"/>
  <c r="H126" i="1"/>
  <c r="I126" i="1" s="1"/>
  <c r="H127" i="1"/>
  <c r="I127" i="1" s="1"/>
  <c r="H128" i="1"/>
  <c r="I128" i="1" s="1"/>
  <c r="H129" i="1"/>
  <c r="I129" i="1" s="1"/>
  <c r="H130" i="1"/>
  <c r="I130" i="1" s="1"/>
  <c r="H131" i="1"/>
  <c r="I131" i="1" s="1"/>
  <c r="G1" i="1"/>
  <c r="I3" i="1" l="1"/>
  <c r="I1" i="1" s="1"/>
  <c r="H1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tc={BC5E639B-D33C-4D36-82B3-E76989AB21DA}</author>
    <author>tc={9467A9F5-7172-40C8-A26E-929FF7521278}</author>
    <author>tc={5B0A7918-D705-4FCB-8169-67A6084BCBF7}</author>
    <author>tc={1B29A9A5-7E1E-4FA9-90DA-7FB074D1F82C}</author>
    <author>tc={F6E52AF4-7487-4826-962C-7E4B247B3D89}</author>
    <author>tc={FAFC5C26-565A-45B4-94D8-3464200934D1}</author>
    <author>tc={E431BAEE-20FC-4692-A60F-F62CBBDB38DC}</author>
    <author>tc={E2D4C0EB-A1EE-4A79-ACCF-598635EFE34F}</author>
    <author>tc={5928D70E-284B-4D28-82EF-3D3EE137B93A}</author>
  </authors>
  <commentList>
    <comment ref="O9" authorId="0" shapeId="0" xr:uid="{BC5E639B-D33C-4D36-82B3-E76989AB21DA}">
      <text>
        <t>[Threaded comment]
Your version of Excel allows you to read this threaded comment; however, any edits to it will get removed if the file is opened in a newer version of Excel. Learn more: https://go.microsoft.com/fwlink/?linkid=870924
Comment:
    Lena hat 5 h geleistet</t>
      </text>
    </comment>
    <comment ref="P18" authorId="1" shapeId="0" xr:uid="{9467A9F5-7172-40C8-A26E-929FF7521278}">
      <text>
        <t>[Threaded comment]
Your version of Excel allows you to read this threaded comment; however, any edits to it will get removed if the file is opened in a newer version of Excel. Learn more: https://go.microsoft.com/fwlink/?linkid=870924
Comment:
    Davon 1 h am 04.04</t>
      </text>
    </comment>
    <comment ref="P31" authorId="2" shapeId="0" xr:uid="{5B0A7918-D705-4FCB-8169-67A6084BCBF7}">
      <text>
        <t>[Threaded comment]
Your version of Excel allows you to read this threaded comment; however, any edits to it will get removed if the file is opened in a newer version of Excel. Learn more: https://go.microsoft.com/fwlink/?linkid=870924
Comment:
    julia</t>
      </text>
    </comment>
    <comment ref="O44" authorId="3" shapeId="0" xr:uid="{1B29A9A5-7E1E-4FA9-90DA-7FB074D1F82C}">
      <text>
        <t>[Threaded comment]
Your version of Excel allows you to read this threaded comment; however, any edits to it will get removed if the file is opened in a newer version of Excel. Learn more: https://go.microsoft.com/fwlink/?linkid=870924
Comment:
    Hat keine Endzeit eingetragen</t>
      </text>
    </comment>
    <comment ref="M48" authorId="4" shapeId="0" xr:uid="{F6E52AF4-7487-4826-962C-7E4B247B3D89}">
      <text>
        <t>[Threaded comment]
Your version of Excel allows you to read this threaded comment; however, any edits to it will get removed if the file is opened in a newer version of Excel. Learn more: https://go.microsoft.com/fwlink/?linkid=870924
Comment:
    03.04.2024</t>
      </text>
    </comment>
    <comment ref="M49" authorId="5" shapeId="0" xr:uid="{FAFC5C26-565A-45B4-94D8-3464200934D1}">
      <text>
        <t>[Threaded comment]
Your version of Excel allows you to read this threaded comment; however, any edits to it will get removed if the file is opened in a newer version of Excel. Learn more: https://go.microsoft.com/fwlink/?linkid=870924
Comment:
    03.04.2024</t>
      </text>
    </comment>
    <comment ref="N51" authorId="6" shapeId="0" xr:uid="{E431BAEE-20FC-4692-A60F-F62CBBDB38DC}">
      <text>
        <t>[Threaded comment]
Your version of Excel allows you to read this threaded comment; however, any edits to it will get removed if the file is opened in a newer version of Excel. Learn more: https://go.microsoft.com/fwlink/?linkid=870924
Comment:
    2,5 h von Papa Matthias Jung geleistet</t>
      </text>
    </comment>
    <comment ref="L66" authorId="7" shapeId="0" xr:uid="{E2D4C0EB-A1EE-4A79-ACCF-598635EFE34F}">
      <text>
        <t>[Threaded comment]
Your version of Excel allows you to read this threaded comment; however, any edits to it will get removed if the file is opened in a newer version of Excel. Learn more: https://go.microsoft.com/fwlink/?linkid=870924
Comment:
    31.05.2024</t>
      </text>
    </comment>
    <comment ref="Q67" authorId="8" shapeId="0" xr:uid="{5928D70E-284B-4D28-82EF-3D3EE137B93A}">
      <text>
        <t>[Threaded comment]
Your version of Excel allows you to read this threaded comment; however, any edits to it will get removed if the file is opened in a newer version of Excel. Learn more: https://go.microsoft.com/fwlink/?linkid=870924
Comment:
    Davon 4 h am 07.04.2024</t>
      </text>
    </comment>
  </commentList>
</comments>
</file>

<file path=xl/sharedStrings.xml><?xml version="1.0" encoding="utf-8"?>
<sst xmlns="http://schemas.openxmlformats.org/spreadsheetml/2006/main" count="569" uniqueCount="532">
  <si>
    <t>NEU Club ID</t>
  </si>
  <si>
    <t>E-Mail</t>
  </si>
  <si>
    <t>Name</t>
  </si>
  <si>
    <t>Vorname</t>
  </si>
  <si>
    <t>Geburtstag</t>
  </si>
  <si>
    <t>Apel</t>
  </si>
  <si>
    <t>ma.apel@gmx.de</t>
  </si>
  <si>
    <t>M19790607MA</t>
  </si>
  <si>
    <t>Marcus</t>
  </si>
  <si>
    <t>W19950923JA</t>
  </si>
  <si>
    <t>julia_auerswald@web.de</t>
  </si>
  <si>
    <t>Auerswald</t>
  </si>
  <si>
    <t>Julia</t>
  </si>
  <si>
    <t>M19841008NB</t>
  </si>
  <si>
    <t>normanbarabasch@web.de</t>
  </si>
  <si>
    <t>Barabasch</t>
  </si>
  <si>
    <t>Norman</t>
  </si>
  <si>
    <t>Andreas</t>
  </si>
  <si>
    <t>W20020404CB</t>
  </si>
  <si>
    <t xml:space="preserve">clara.beermann@web.de
</t>
  </si>
  <si>
    <t>Beermann</t>
  </si>
  <si>
    <t>Clara</t>
  </si>
  <si>
    <t>M19780628AB</t>
  </si>
  <si>
    <t xml:space="preserve">ab@besch-rent.de
</t>
  </si>
  <si>
    <t>Besch</t>
  </si>
  <si>
    <t>Alexander</t>
  </si>
  <si>
    <t>W19740228EB</t>
  </si>
  <si>
    <t>edytaa.blaszczyk@gmail.com</t>
  </si>
  <si>
    <t>Blaszczyk</t>
  </si>
  <si>
    <t>Edyta</t>
  </si>
  <si>
    <t>M19810307AB</t>
  </si>
  <si>
    <t>alex.block@t-online.de; ;</t>
  </si>
  <si>
    <t>Block</t>
  </si>
  <si>
    <t>W19961110EB</t>
  </si>
  <si>
    <t>emelie.boerner@gmx.de; ;</t>
  </si>
  <si>
    <t>Börner</t>
  </si>
  <si>
    <t>Emelie</t>
  </si>
  <si>
    <t>W19761221LB</t>
  </si>
  <si>
    <t>lisa@mavenberlin.com</t>
  </si>
  <si>
    <t>Borges</t>
  </si>
  <si>
    <t>Lisa</t>
  </si>
  <si>
    <t>W19921110JBK</t>
  </si>
  <si>
    <t>jackiembornino@gmail.com; ;</t>
  </si>
  <si>
    <t>Bornino-Klare</t>
  </si>
  <si>
    <t>Jaqueline</t>
  </si>
  <si>
    <t>M19860823SB</t>
  </si>
  <si>
    <t>nexussb@web.de; ;</t>
  </si>
  <si>
    <t>Breitner</t>
  </si>
  <si>
    <t>Stephan Alexander</t>
  </si>
  <si>
    <t>M19771228AB</t>
  </si>
  <si>
    <t>andreas.broeker@allianz.de; ;</t>
  </si>
  <si>
    <t>Bröker</t>
  </si>
  <si>
    <t>M19720801HB</t>
  </si>
  <si>
    <t>hendrik.bronk@web.de</t>
  </si>
  <si>
    <t>Bronk</t>
  </si>
  <si>
    <t>Hendrik</t>
  </si>
  <si>
    <t>M19760213GB</t>
  </si>
  <si>
    <t>dj.flash@gmx.net</t>
  </si>
  <si>
    <t>Büsch</t>
  </si>
  <si>
    <t>Gunnar</t>
  </si>
  <si>
    <t>Dal Canton</t>
  </si>
  <si>
    <t>mirko@untitledproject.com</t>
  </si>
  <si>
    <t>W19750828MDC</t>
  </si>
  <si>
    <t>mdc@mdc-cosmetic.com
; ;</t>
  </si>
  <si>
    <t>Melanie</t>
  </si>
  <si>
    <t>Henry</t>
  </si>
  <si>
    <t>M19750815DD</t>
  </si>
  <si>
    <t>daswaswar@gmail.com</t>
  </si>
  <si>
    <t>Debski</t>
  </si>
  <si>
    <t>Dima</t>
  </si>
  <si>
    <t>W19661103CD</t>
  </si>
  <si>
    <t>cerdmann66@googlemail.com</t>
  </si>
  <si>
    <t>Demps</t>
  </si>
  <si>
    <t>Christina</t>
  </si>
  <si>
    <t>M19991009EE</t>
  </si>
  <si>
    <t>e.endler@online.de</t>
  </si>
  <si>
    <t>Endler</t>
  </si>
  <si>
    <t>Eric</t>
  </si>
  <si>
    <t>W19830414AE</t>
  </si>
  <si>
    <t>alexandra.ester83@gmail.com</t>
  </si>
  <si>
    <t>Ester</t>
  </si>
  <si>
    <t>Alexandra</t>
  </si>
  <si>
    <t>W19771129SE</t>
  </si>
  <si>
    <t>exner-panketal@web.de</t>
  </si>
  <si>
    <t>Exner</t>
  </si>
  <si>
    <t>Stephanie</t>
  </si>
  <si>
    <t>M19850406EF</t>
  </si>
  <si>
    <t>e.feidas@icloud.com</t>
  </si>
  <si>
    <t>Feidas</t>
  </si>
  <si>
    <t>Evangelos</t>
  </si>
  <si>
    <t>W19670528AF</t>
  </si>
  <si>
    <t>andrea.fittkau@berlin.de</t>
  </si>
  <si>
    <t>Fittkau</t>
  </si>
  <si>
    <t>Andrea</t>
  </si>
  <si>
    <t>M19670407SF</t>
  </si>
  <si>
    <t>st.fittkau@fittkau.berlin</t>
  </si>
  <si>
    <t>Stefan</t>
  </si>
  <si>
    <t>M20060528EF</t>
  </si>
  <si>
    <t>elia@focke.berlin; yvonne.focke@online.de;</t>
  </si>
  <si>
    <t>Focke</t>
  </si>
  <si>
    <t>Elia</t>
  </si>
  <si>
    <t>Jonathan</t>
  </si>
  <si>
    <t>M20060630LF</t>
  </si>
  <si>
    <t>leo@bulli4rent.de
; ;</t>
  </si>
  <si>
    <t>Franke</t>
  </si>
  <si>
    <t>Leon</t>
  </si>
  <si>
    <t>M19980630RF</t>
  </si>
  <si>
    <t>freyrobin@hotmail.com ; ;</t>
  </si>
  <si>
    <t>Frey</t>
  </si>
  <si>
    <t>Robin</t>
  </si>
  <si>
    <t>W19751114BG</t>
  </si>
  <si>
    <t>Bgalitz@gmx.de; ;</t>
  </si>
  <si>
    <t>Galitz</t>
  </si>
  <si>
    <t>Bettina</t>
  </si>
  <si>
    <t>M20090511CG</t>
  </si>
  <si>
    <t>; martin.gawehn@gmx.de;</t>
  </si>
  <si>
    <t>Gawehn</t>
  </si>
  <si>
    <t>Christian</t>
  </si>
  <si>
    <t>Gennrich</t>
  </si>
  <si>
    <t>M19820508SG</t>
  </si>
  <si>
    <t>jakelo@web.de; ;</t>
  </si>
  <si>
    <t>Stephan</t>
  </si>
  <si>
    <t>M19871102CG</t>
  </si>
  <si>
    <t>chris.georgi@yahoo.com.au; ;</t>
  </si>
  <si>
    <t>Georgi</t>
  </si>
  <si>
    <t>M19881228SG</t>
  </si>
  <si>
    <t>Gerke.sebastian@gmx.de; ;</t>
  </si>
  <si>
    <t>Gerke</t>
  </si>
  <si>
    <t>Sebastian</t>
  </si>
  <si>
    <t>Gilabert Tenner</t>
  </si>
  <si>
    <t>M20080125YGT</t>
  </si>
  <si>
    <t>; anntea@web.de;</t>
  </si>
  <si>
    <t>Yul</t>
  </si>
  <si>
    <t>M20070127TG</t>
  </si>
  <si>
    <t>taddelglas@gmail.com; anke.ulbricht@t-online.de;</t>
  </si>
  <si>
    <t>Glas</t>
  </si>
  <si>
    <t>Thaddeus</t>
  </si>
  <si>
    <t>W19770122JG</t>
  </si>
  <si>
    <t>jana.goeldner@gmx.de</t>
  </si>
  <si>
    <t>Göldner</t>
  </si>
  <si>
    <t>Jana</t>
  </si>
  <si>
    <t>M20061019MG</t>
  </si>
  <si>
    <t>moritzgoeldner1910@gmail.com; jana.goeldner@gmx.de;</t>
  </si>
  <si>
    <t>Moritz</t>
  </si>
  <si>
    <t>M20000822LG</t>
  </si>
  <si>
    <t>leonhard.grassow@web.de; ;</t>
  </si>
  <si>
    <t>Grassow</t>
  </si>
  <si>
    <t>Leonhard</t>
  </si>
  <si>
    <t>M19930903JG</t>
  </si>
  <si>
    <t>jan.w.groeschel@gmail.com
; ;</t>
  </si>
  <si>
    <t>Gröschel</t>
  </si>
  <si>
    <t>Jan</t>
  </si>
  <si>
    <t>M20010719LG</t>
  </si>
  <si>
    <t>luciengrond001@gmail.com</t>
  </si>
  <si>
    <t>Grond</t>
  </si>
  <si>
    <t>Lucien</t>
  </si>
  <si>
    <t>M19951102MG</t>
  </si>
  <si>
    <t>maurice95@outlook.de</t>
  </si>
  <si>
    <t>Maurice</t>
  </si>
  <si>
    <t>M20010223NG</t>
  </si>
  <si>
    <t xml:space="preserve">nikolas.groth@gmx.de
</t>
  </si>
  <si>
    <t>Groth</t>
  </si>
  <si>
    <t>Nikolas</t>
  </si>
  <si>
    <t>Grundmann</t>
  </si>
  <si>
    <t>M19731221TG</t>
  </si>
  <si>
    <t>thomas_grundmann@yahoo.de; ;</t>
  </si>
  <si>
    <t>Thomas</t>
  </si>
  <si>
    <t>M19840203BG</t>
  </si>
  <si>
    <t>bguse@gmx.net</t>
  </si>
  <si>
    <t>Guse</t>
  </si>
  <si>
    <t>Benjamin</t>
  </si>
  <si>
    <t>M19530518UH</t>
  </si>
  <si>
    <t>udo_heinemann@gmx.de</t>
  </si>
  <si>
    <t>Heinemann</t>
  </si>
  <si>
    <t>Udo</t>
  </si>
  <si>
    <t>M19761230HH</t>
  </si>
  <si>
    <t>fastferry@gmx.de</t>
  </si>
  <si>
    <t>Höllrigl</t>
  </si>
  <si>
    <t>W20081208RH</t>
  </si>
  <si>
    <t>romy.hoellrigl@outlook.de; fastferry@gmx.de;</t>
  </si>
  <si>
    <t>Romy</t>
  </si>
  <si>
    <t>W19650515IH</t>
  </si>
  <si>
    <t>hoppe@isih-web.de; ;</t>
  </si>
  <si>
    <t>Hoppe</t>
  </si>
  <si>
    <t>Ines</t>
  </si>
  <si>
    <t>M20031103WH</t>
  </si>
  <si>
    <t>hoppe.wieland@gmx.de; hoppe@isih-web.de;</t>
  </si>
  <si>
    <t>Wieland</t>
  </si>
  <si>
    <t>Louis</t>
  </si>
  <si>
    <t>M20060406BJ</t>
  </si>
  <si>
    <t>bjarne06@gmx.de; sascha.jaretzke@icloud.com;</t>
  </si>
  <si>
    <t>Jaretzke</t>
  </si>
  <si>
    <t>Bjarne</t>
  </si>
  <si>
    <t>Jung</t>
  </si>
  <si>
    <t>M20081014JJ</t>
  </si>
  <si>
    <t>; majong17@gmx.de;</t>
  </si>
  <si>
    <t>Justus</t>
  </si>
  <si>
    <t>W20070603AK</t>
  </si>
  <si>
    <t>kaouchalissa@gmail.com; rsatzer@t-online.de;</t>
  </si>
  <si>
    <t>Kaouch</t>
  </si>
  <si>
    <t>Alissa</t>
  </si>
  <si>
    <t>W19800826KK</t>
  </si>
  <si>
    <t>Klementyna.karlinska@gmail.com; ;</t>
  </si>
  <si>
    <t>Karlińska-Batres</t>
  </si>
  <si>
    <t>Klementyna</t>
  </si>
  <si>
    <t>W19991226LK</t>
  </si>
  <si>
    <t>luisakempf@freenet.de</t>
  </si>
  <si>
    <t>Kempf</t>
  </si>
  <si>
    <t>Luisa</t>
  </si>
  <si>
    <t>M19600423PK</t>
  </si>
  <si>
    <t>peter-kinne@gmx.de</t>
  </si>
  <si>
    <t>Kinne</t>
  </si>
  <si>
    <t>Peter</t>
  </si>
  <si>
    <t>M19800819JK</t>
  </si>
  <si>
    <t>jensklaffke@gmail.com; ekfalk@t-online.de;</t>
  </si>
  <si>
    <t>Klaffke</t>
  </si>
  <si>
    <t>Jens</t>
  </si>
  <si>
    <t>M20060505RK</t>
  </si>
  <si>
    <t>robinklaffke@gmail.com; julia.schneckner@gmail.com; christianmuelli11@yahoo.de</t>
  </si>
  <si>
    <t>christianmuelli11@yahoo.de</t>
  </si>
  <si>
    <t>Klare</t>
  </si>
  <si>
    <t>M19840328TK</t>
  </si>
  <si>
    <t>timm.klare@gmail.com; ;</t>
  </si>
  <si>
    <t>Timm</t>
  </si>
  <si>
    <t>W20040603JK</t>
  </si>
  <si>
    <t>jojo.kleinknecht@outlook.com; familie.kleinknecht@t-online.de;</t>
  </si>
  <si>
    <t>Kleinknecht</t>
  </si>
  <si>
    <t>Johanna</t>
  </si>
  <si>
    <t>M20040730JK</t>
  </si>
  <si>
    <t>jakob.kliem@gmail.com; skliem@kpmg.com; kliem.m@skf-berlin.de</t>
  </si>
  <si>
    <t>Kliem</t>
  </si>
  <si>
    <t>Jakob</t>
  </si>
  <si>
    <t>kliem.m@skf-berlin.de</t>
  </si>
  <si>
    <t>M19741115MK</t>
  </si>
  <si>
    <t>Markus</t>
  </si>
  <si>
    <t>M19861222MK</t>
  </si>
  <si>
    <t>Krause.martin86@gmx.de</t>
  </si>
  <si>
    <t>Krause</t>
  </si>
  <si>
    <t>Martin</t>
  </si>
  <si>
    <t>M19790223RK</t>
  </si>
  <si>
    <t>kuhn@straman.de</t>
  </si>
  <si>
    <t>Kuhn</t>
  </si>
  <si>
    <t>René</t>
  </si>
  <si>
    <t>W20051024LL</t>
  </si>
  <si>
    <t>lisalamprecht12@gmail.com; franzilamprecht@kabelmail.de;</t>
  </si>
  <si>
    <t>Lamprecht</t>
  </si>
  <si>
    <t>Pia</t>
  </si>
  <si>
    <t>florian.schneckner@gmail.com</t>
  </si>
  <si>
    <t>W19760606SL</t>
  </si>
  <si>
    <t>stefanie.lehmann.berlin@googlemail.com
; ;</t>
  </si>
  <si>
    <t>Lehmann</t>
  </si>
  <si>
    <t>Stefanie</t>
  </si>
  <si>
    <t>M19960921JL</t>
  </si>
  <si>
    <t>joschualiese@web.de</t>
  </si>
  <si>
    <t>Liese</t>
  </si>
  <si>
    <t>Joschua</t>
  </si>
  <si>
    <t>Lorenz</t>
  </si>
  <si>
    <t>M19820227ML</t>
  </si>
  <si>
    <t>mathias.lorenz1@gmx.de; ;</t>
  </si>
  <si>
    <t>Mathias</t>
  </si>
  <si>
    <t>Lück</t>
  </si>
  <si>
    <t>W19820122FL</t>
  </si>
  <si>
    <t>Franziska_lueck@yahoo.de; ;</t>
  </si>
  <si>
    <t>Franziska</t>
  </si>
  <si>
    <t>W19690831KM</t>
  </si>
  <si>
    <t>katrin.manlik@gmx.de; ;</t>
  </si>
  <si>
    <t>Manlik</t>
  </si>
  <si>
    <t>Katrin</t>
  </si>
  <si>
    <t>M20080912LM</t>
  </si>
  <si>
    <t>familie.marek@web.de
; familie.marek@web.de
;</t>
  </si>
  <si>
    <t>Marek</t>
  </si>
  <si>
    <t>Lukas</t>
  </si>
  <si>
    <t>Emilia</t>
  </si>
  <si>
    <t>Mayer</t>
  </si>
  <si>
    <t>M19741004GM</t>
  </si>
  <si>
    <t>gunnarmayer@gmx.de; g.mayer@giga-gmbh.de;</t>
  </si>
  <si>
    <t>M19830225OM</t>
  </si>
  <si>
    <t xml:space="preserve">oliver@mendow.de
</t>
  </si>
  <si>
    <t>Mendow</t>
  </si>
  <si>
    <t>Oliver</t>
  </si>
  <si>
    <t>M19561027JM</t>
  </si>
  <si>
    <t>mieritz@t-online.de</t>
  </si>
  <si>
    <t>Mieritz</t>
  </si>
  <si>
    <t>Jörg</t>
  </si>
  <si>
    <t>Morgenstern</t>
  </si>
  <si>
    <t xml:space="preserve">cenger@gmx.de
</t>
  </si>
  <si>
    <t>W19800805CM</t>
  </si>
  <si>
    <t>Claudia</t>
  </si>
  <si>
    <t>M19800414KM</t>
  </si>
  <si>
    <t>kai-morgenstern@freenet.de</t>
  </si>
  <si>
    <t>Kai</t>
  </si>
  <si>
    <t>M19620517TM</t>
  </si>
  <si>
    <t>pttorsten@t-online.de</t>
  </si>
  <si>
    <t>Muhlack</t>
  </si>
  <si>
    <t>Torsten</t>
  </si>
  <si>
    <t>M20071120CM</t>
  </si>
  <si>
    <t>carl@suyatec.de; carl@suyatec.de;</t>
  </si>
  <si>
    <t>Müller</t>
  </si>
  <si>
    <t>Carl</t>
  </si>
  <si>
    <t>M19840311CM</t>
  </si>
  <si>
    <t>M19720807GM</t>
  </si>
  <si>
    <t>supergerald@gmx.de</t>
  </si>
  <si>
    <t>Gerald</t>
  </si>
  <si>
    <t>M19991008MM</t>
  </si>
  <si>
    <t>max@suyatec.de; max@suyatec.de;</t>
  </si>
  <si>
    <t>Max</t>
  </si>
  <si>
    <t>W20001011PM</t>
  </si>
  <si>
    <t>piamileyberlin@gmail.com; ;</t>
  </si>
  <si>
    <t>Müller2</t>
  </si>
  <si>
    <t>Nehring</t>
  </si>
  <si>
    <t>M19830807SN</t>
  </si>
  <si>
    <t>sebastian.nehring@hotmail.com</t>
  </si>
  <si>
    <t>W19690901AO</t>
  </si>
  <si>
    <t>oenning@sequenz.com; ;</t>
  </si>
  <si>
    <t>Oenning</t>
  </si>
  <si>
    <t>Anja</t>
  </si>
  <si>
    <t>; oenning@sequenz.com;</t>
  </si>
  <si>
    <t>M20091221PO</t>
  </si>
  <si>
    <t>Pitt</t>
  </si>
  <si>
    <t>W19960813LO</t>
  </si>
  <si>
    <t>luisa.ohlmeier@kabelmail.de; ;</t>
  </si>
  <si>
    <t>Ohlmeier</t>
  </si>
  <si>
    <t>W19740312MO</t>
  </si>
  <si>
    <t>sonnenemma@gmail.com</t>
  </si>
  <si>
    <t>Otto</t>
  </si>
  <si>
    <t>Mandy</t>
  </si>
  <si>
    <t>M19760221DP</t>
  </si>
  <si>
    <t>dpanov@gmail.com</t>
  </si>
  <si>
    <t>Panov</t>
  </si>
  <si>
    <t>Denis</t>
  </si>
  <si>
    <t>M19770621RP</t>
  </si>
  <si>
    <t>rico.path@googlemail.com; ;</t>
  </si>
  <si>
    <t>Path</t>
  </si>
  <si>
    <t>Rico</t>
  </si>
  <si>
    <t>W19920622VP</t>
  </si>
  <si>
    <t>viviane.petrescu@gmail.com
; ;</t>
  </si>
  <si>
    <t>Petrescu</t>
  </si>
  <si>
    <t>Viviane</t>
  </si>
  <si>
    <t>M20091013FP</t>
  </si>
  <si>
    <t>pfeil.finn@gmail.com; pfeil.service@gmail.com;</t>
  </si>
  <si>
    <t>Pfeil</t>
  </si>
  <si>
    <t>Finn Lewin</t>
  </si>
  <si>
    <t>M20070607LR</t>
  </si>
  <si>
    <t>louisreck@gmx.de</t>
  </si>
  <si>
    <t>Reck</t>
  </si>
  <si>
    <t>Redlich</t>
  </si>
  <si>
    <t>thomas-redlich@web.de</t>
  </si>
  <si>
    <t>M19780323TR</t>
  </si>
  <si>
    <t>M20010426JR</t>
  </si>
  <si>
    <t>than.reissig@gmail.com</t>
  </si>
  <si>
    <t>Reißig</t>
  </si>
  <si>
    <t>Riechert</t>
  </si>
  <si>
    <t>M20071015JR</t>
  </si>
  <si>
    <t>jonasriechert@web.de; sriechert@web.de; markusberge@web.de</t>
  </si>
  <si>
    <t>Jonas</t>
  </si>
  <si>
    <t>W20060407LR</t>
  </si>
  <si>
    <t>linariechert@web.de; sriechert@web.de; markusberge@web.de</t>
  </si>
  <si>
    <t>Lina</t>
  </si>
  <si>
    <t>W19840825CR</t>
  </si>
  <si>
    <t>christin-rohbeck@outlook.de; ;</t>
  </si>
  <si>
    <t>Rohbeck</t>
  </si>
  <si>
    <t>Christin</t>
  </si>
  <si>
    <t>M19841219LR</t>
  </si>
  <si>
    <t>Lars.rohse@gmail.com; ;</t>
  </si>
  <si>
    <t>Rohse</t>
  </si>
  <si>
    <t>Lars</t>
  </si>
  <si>
    <t>W19780926AS</t>
  </si>
  <si>
    <t>andreasantangelo@me.com
; ;</t>
  </si>
  <si>
    <t>Santangelo</t>
  </si>
  <si>
    <t>W19940531CS</t>
  </si>
  <si>
    <t>cschaarschmidt@gmx.de
; ;</t>
  </si>
  <si>
    <t>Schaarschmidt</t>
  </si>
  <si>
    <t>Christine</t>
  </si>
  <si>
    <t>W19751025SS</t>
  </si>
  <si>
    <t>stufi_h@hotmail.com; ;</t>
  </si>
  <si>
    <t>Schade-Hänsenberger</t>
  </si>
  <si>
    <t>M19970223PS</t>
  </si>
  <si>
    <t>phil.schaefer@live.de; ;</t>
  </si>
  <si>
    <t>Schäfer</t>
  </si>
  <si>
    <t>Philipp</t>
  </si>
  <si>
    <t>W19990915LS</t>
  </si>
  <si>
    <t>louisa.scheruhn@gmx.de
; ;</t>
  </si>
  <si>
    <t>Scheruhn</t>
  </si>
  <si>
    <t>Louisa</t>
  </si>
  <si>
    <t>W20010212ES</t>
  </si>
  <si>
    <t>schirmer.elisabeth2001@gmail.com ; ;</t>
  </si>
  <si>
    <t>Schirmer</t>
  </si>
  <si>
    <t>Elisabeth</t>
  </si>
  <si>
    <t>M19800823FS</t>
  </si>
  <si>
    <t>Schneckner</t>
  </si>
  <si>
    <t>Florian</t>
  </si>
  <si>
    <t>W19840324JS</t>
  </si>
  <si>
    <t>julia.schneckner@gmail.com; ;</t>
  </si>
  <si>
    <t>M19630327SS</t>
  </si>
  <si>
    <t>SvenUweSchubert@hotmail.de; ;</t>
  </si>
  <si>
    <t>Schubert</t>
  </si>
  <si>
    <t>Sven</t>
  </si>
  <si>
    <t>W20091007ES</t>
  </si>
  <si>
    <t>emiliaschulze38@gmail.com; martinkurtdietz@gmail.com ;</t>
  </si>
  <si>
    <t>Schulze</t>
  </si>
  <si>
    <t>W19770204MS</t>
  </si>
  <si>
    <t xml:space="preserve">mayasoskolne@gmail.com
</t>
  </si>
  <si>
    <t>Soskolne</t>
  </si>
  <si>
    <t>Maya</t>
  </si>
  <si>
    <t>M20010422NS</t>
  </si>
  <si>
    <t>noah.stach22@gmail.com</t>
  </si>
  <si>
    <t>Stach</t>
  </si>
  <si>
    <t>Noah</t>
  </si>
  <si>
    <t>M19770911RS</t>
  </si>
  <si>
    <t>robertstue@web.de
; ;</t>
  </si>
  <si>
    <t>Stüdemann</t>
  </si>
  <si>
    <t>Robert</t>
  </si>
  <si>
    <t>M19540321BS</t>
  </si>
  <si>
    <t>dr.suckow@web.de</t>
  </si>
  <si>
    <t>Suckow</t>
  </si>
  <si>
    <t>Barnim</t>
  </si>
  <si>
    <t>M19851202YS</t>
  </si>
  <si>
    <t xml:space="preserve">katharina.wyschetzki@gmail.com 
</t>
  </si>
  <si>
    <t>Sugimoto</t>
  </si>
  <si>
    <t>Yoichiro</t>
  </si>
  <si>
    <t>W19830102OT</t>
  </si>
  <si>
    <t xml:space="preserve">oliviasarahtaenzer@gmail.com
</t>
  </si>
  <si>
    <t>Tänzer</t>
  </si>
  <si>
    <t>Olivia Sarah</t>
  </si>
  <si>
    <t>W19670524WT</t>
  </si>
  <si>
    <t>‎thuss-patience@t-online.de</t>
  </si>
  <si>
    <t>Thuss</t>
  </si>
  <si>
    <t>Wendy</t>
  </si>
  <si>
    <t>M20090809PT</t>
  </si>
  <si>
    <t>; nicole.jautze@xella.com; tietze@velero.com</t>
  </si>
  <si>
    <t>Tietze</t>
  </si>
  <si>
    <t>Paul</t>
  </si>
  <si>
    <t>tietze@velero.com</t>
  </si>
  <si>
    <t>M19740117TT</t>
  </si>
  <si>
    <t>M19690624ST</t>
  </si>
  <si>
    <t>steffen-tschakert@web.de</t>
  </si>
  <si>
    <t>Tschakert</t>
  </si>
  <si>
    <t>Steffen</t>
  </si>
  <si>
    <t>W20021214LU</t>
  </si>
  <si>
    <t>ulbrichlina4@gmail.com; svkkb@arcor.de;</t>
  </si>
  <si>
    <t>Ulbricht</t>
  </si>
  <si>
    <t>M19590903EW</t>
  </si>
  <si>
    <t>TCMB.Ewalde@t-online.de; Erik.Walde@t-online.de;</t>
  </si>
  <si>
    <t>Walde</t>
  </si>
  <si>
    <t>Erik</t>
  </si>
  <si>
    <t>W20060831AW</t>
  </si>
  <si>
    <t>; anna.wczesny@gmail.com;</t>
  </si>
  <si>
    <t>Wczesny</t>
  </si>
  <si>
    <t>Agata</t>
  </si>
  <si>
    <t>anna.wczesny@gmail.com</t>
  </si>
  <si>
    <t>W19790524AW</t>
  </si>
  <si>
    <t>Anna</t>
  </si>
  <si>
    <t>W20091213MW</t>
  </si>
  <si>
    <t>Marta</t>
  </si>
  <si>
    <t>W19860804AW</t>
  </si>
  <si>
    <t>alexandra.wend@outlook.com
; ;</t>
  </si>
  <si>
    <t>Wend</t>
  </si>
  <si>
    <t>W20071117MW</t>
  </si>
  <si>
    <t>; wenthin@icloud.com;</t>
  </si>
  <si>
    <t>Wenthien</t>
  </si>
  <si>
    <t>Mora</t>
  </si>
  <si>
    <t>M20090621CW</t>
  </si>
  <si>
    <t>wieland.claas@icloud.com; d.wieland@bartke-partner.de;</t>
  </si>
  <si>
    <t>Claas</t>
  </si>
  <si>
    <t>M20081008JW</t>
  </si>
  <si>
    <t>; c.m.winkler@gmx.de; ka_wi@gmx.net</t>
  </si>
  <si>
    <t>Winkler</t>
  </si>
  <si>
    <t>M19960624FW</t>
  </si>
  <si>
    <t>felix@wustrack-berlin.de</t>
  </si>
  <si>
    <t>Wustrack</t>
  </si>
  <si>
    <t>Felix</t>
  </si>
  <si>
    <t>M19770719MZ</t>
  </si>
  <si>
    <t>Zander</t>
  </si>
  <si>
    <t>Mirko</t>
  </si>
  <si>
    <t>M19791105MZ</t>
  </si>
  <si>
    <t>m.ziebig@gmx.de</t>
  </si>
  <si>
    <t>Ziebig</t>
  </si>
  <si>
    <t>M19581111JZ</t>
  </si>
  <si>
    <t>ziegenbein@t-online.de</t>
  </si>
  <si>
    <t>Ziegenbein</t>
  </si>
  <si>
    <t>Jens-Martin</t>
  </si>
  <si>
    <t>M19941010AZ</t>
  </si>
  <si>
    <t>endy.alsner@gmail.com; ;</t>
  </si>
  <si>
    <t>Ziegert</t>
  </si>
  <si>
    <t>Andy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</si>
  <si>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</si>
  <si>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</si>
  <si>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</si>
  <si>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</si>
  <si>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</si>
  <si>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</si>
  <si>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</si>
  <si>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</si>
  <si>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</si>
  <si>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</si>
  <si>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</si>
  <si>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</si>
  <si>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</si>
  <si>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</si>
  <si>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</si>
  <si>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</si>
  <si>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</si>
  <si>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</si>
  <si>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ALTER ZUM STICHTAG</t>
  </si>
  <si>
    <t>Einsatz
1</t>
  </si>
  <si>
    <t>Einsatz
2</t>
  </si>
  <si>
    <t>Einsatz
3</t>
  </si>
  <si>
    <t>Einsatz
4</t>
  </si>
  <si>
    <t>Einsatz
5</t>
  </si>
  <si>
    <t>Einsatz
6</t>
  </si>
  <si>
    <t>Einsatz
7</t>
  </si>
  <si>
    <t>Einsatz
8</t>
  </si>
  <si>
    <t>Einsatz
9</t>
  </si>
  <si>
    <t>SOLL</t>
  </si>
  <si>
    <t>HABEN</t>
  </si>
  <si>
    <t>OFFEN</t>
  </si>
  <si>
    <t>Einsatz
10</t>
  </si>
  <si>
    <t>Einsatz
11</t>
  </si>
  <si>
    <t>Einsatz
12</t>
  </si>
  <si>
    <t>Einsatz
13</t>
  </si>
  <si>
    <t>Einsatz
14</t>
  </si>
  <si>
    <t>Einsatz
15</t>
  </si>
  <si>
    <t>Einsatz
16</t>
  </si>
  <si>
    <t>Einsatz
17</t>
  </si>
  <si>
    <t>Einsatz
18</t>
  </si>
  <si>
    <t>Einsatz
19</t>
  </si>
  <si>
    <t>Einsatz
20</t>
  </si>
  <si>
    <t>Einsatz
21</t>
  </si>
  <si>
    <t>Einsatz
22</t>
  </si>
  <si>
    <t>Einsatz
23</t>
  </si>
  <si>
    <t>CLUB-ID eingeben: W/M + Jahrgang + Monat + Tag + Initialien</t>
  </si>
  <si>
    <t>OFFENE STUNDEN WERDEN HIER ANGEZEIGT (ROT)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</si>
</sst>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rebuchet MS"/>
      <family val="2"/>
      <scheme val="minor"/>
    </font>
    <font>
      <sz val="11"/>
      <color rgb="FFFF0000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sz val="8"/>
      <name val="Trebuchet MS"/>
      <family val="2"/>
      <scheme val="minor"/>
    </font>
    <font>
      <sz val="11"/>
      <color rgb="FF9C5700"/>
      <name val="Trebuchet MS"/>
      <family val="2"/>
      <scheme val="minor"/>
    </font>
    <font>
      <sz val="36"/>
      <color theme="1"/>
      <name val="Trebuchet MS"/>
      <family val="2"/>
      <scheme val="minor"/>
    </font>
    <font>
      <b/>
      <sz val="36"/>
      <color theme="1"/>
      <name val="Trebuchet MS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6" borderId="0" applyNumberFormat="0" applyBorder="0" applyAlignment="0" applyProtection="0"/>
  </cellStyleXfs>
  <cellXfs count="39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0" fontId="2" fillId="0" borderId="0" xfId="0" applyFon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7" borderId="1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4" fillId="6" borderId="2" xfId="1" applyBorder="1" applyAlignment="1">
      <alignment horizontal="center"/>
    </xf>
    <xf numFmtId="0" fontId="4" fillId="6" borderId="7" xfId="1" applyBorder="1" applyAlignment="1">
      <alignment horizontal="center"/>
    </xf>
  </cellXfs>
  <cellStyles count="2">
    <cellStyle name="Neutral" xfId="1" builtinId="28"/>
    <cellStyle name="Normal" xfId="0" builtinId="0"/>
  </cellStyles>
  <dxfs count="37">
    <dxf>
      <fill>
        <patternFill>
          <bgColor theme="9" tint="0.59996337778862885"/>
        </patternFill>
      </fill>
    </dxf>
    <dxf>
      <fill>
        <patternFill>
          <bgColor rgb="FFF26B68"/>
        </patternFill>
      </fill>
    </dxf>
    <dxf>
      <fill>
        <patternFill>
          <bgColor rgb="FF00B050"/>
        </patternFill>
      </fill>
    </dxf>
    <dxf>
      <fill>
        <patternFill>
          <bgColor rgb="FFF26B68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26B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666750</xdr:colOff>
      <xdr:row>1</xdr:row>
      <xdr:rowOff>200025</xdr:rowOff>
    </xdr:from>
    <xdr:to>
      <xdr:col>4</xdr:col>
      <xdr:colOff>628650</xdr:colOff>
      <xdr:row>1</xdr:row>
      <xdr:rowOff>1152525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991B5271-5F7C-7AC7-497B-B7636C70941C}"/>
            </a:ext>
          </a:extLst>
        </xdr:cNvPr>
        <xdr:cNvSpPr/>
      </xdr:nvSpPr>
      <xdr:spPr>
        <a:xfrm>
          <a:off x="2724150" y="409575"/>
          <a:ext cx="647700" cy="952500"/>
        </a:xfrm>
        <a:prstGeom prst="downArrow">
          <a:avLst/>
        </a:prstGeom>
        <a:solidFill>
          <a:schemeClr val="accent3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na Wczesny" id="{8D668AC8-6905-48C1-8D8E-FD0C32933E94}" userId="S::Anna.Wczesny@deutschebahn.com::c5a92fa7-0159-41b8-8c1c-ad4cce5c967e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D325418-52AB-4BC5-A056-8ABA69680E57}" name="Table1" displayName="Table1" ref="A206:R207" insertRow="1" totalsRowShown="0">
  <autoFilter ref="A206:R207" xr:uid="{2D325418-52AB-4BC5-A056-8ABA69680E57}"/>
  <tableColumns count="18">
    <tableColumn id="1" xr3:uid="{0B068FB7-6F93-4C6A-A33C-53E95AF6B681}" name="Column1"/>
    <tableColumn id="2" xr3:uid="{87CCA360-5135-4DD5-BD33-F80AF6C28D7B}" name="Column2"/>
    <tableColumn id="3" xr3:uid="{3CB86C13-A3BA-41AD-9EEE-C34D2B059452}" name="Column3"/>
    <tableColumn id="4" xr3:uid="{D75A8487-4BC5-49D2-AEF2-0C14CDB5BB44}" name="Column4"/>
    <tableColumn id="5" xr3:uid="{0C841DD4-836F-4B64-A92A-6DC974EC0AD1}" name="Column5"/>
    <tableColumn id="6" xr3:uid="{33C24E29-0A5E-4DAF-ADE6-4F6E621A95A7}" name="Column6" dataDxfId="36"/>
    <tableColumn id="7" xr3:uid="{63516F06-0798-4A85-B026-F27113F2BF3F}" name="Column7"/>
    <tableColumn id="8" xr3:uid="{F7F2B309-ED6E-4CF4-ADC3-A130F8B3FDD3}" name="Column8"/>
    <tableColumn id="9" xr3:uid="{2BC84495-A116-4BCB-9AC9-E335995F23FD}" name="Column9"/>
    <tableColumn id="10" xr3:uid="{1BB55887-AD59-4082-B3A4-596009C47CF6}" name="Column10"/>
    <tableColumn id="11" xr3:uid="{A4A0A798-4A2D-4906-A8FD-81A6970949D6}" name="Column11"/>
    <tableColumn id="12" xr3:uid="{2C968989-B047-457C-A17D-B50915249BC6}" name="Column12"/>
    <tableColumn id="13" xr3:uid="{AD6BB040-6C27-48BA-AA85-3B24F5931310}" name="Column13"/>
    <tableColumn id="14" xr3:uid="{1F081F5C-450E-4322-B443-30A043D29B2E}" name="Column14"/>
    <tableColumn id="15" xr3:uid="{41CA3D34-4C5D-445F-9629-F1F37446BF8D}" name="Column15"/>
    <tableColumn id="16" xr3:uid="{D436703A-22ED-47CB-A495-E4E971E8D705}" name="Column16"/>
    <tableColumn id="17" xr3:uid="{80168EA2-5C87-4AB9-89AB-B4A2C3F44296}" name="Column17"/>
    <tableColumn id="18" xr3:uid="{3B25981C-8AF6-448A-8EE7-E55335300959}" name="Column1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A938AC-03CC-4DC8-A4FE-AF78514B12BE}" name="Table3" displayName="Table3" ref="A2:AF134" totalsRowShown="0">
  <autoFilter ref="A2:AF134" xr:uid="{5FA938AC-03CC-4DC8-A4FE-AF78514B12BE}"/>
  <tableColumns count="32">
    <tableColumn id="1" xr3:uid="{9929C21B-1CD3-4194-B6FE-3680870099F9}" name="NEU Club ID"/>
    <tableColumn id="2" xr3:uid="{F7764FAF-99EE-48FB-99D2-D43AB09DD505}" name="Name"/>
    <tableColumn id="3" xr3:uid="{3F209795-74E0-44E5-8AA6-501471CE01C8}" name="Vorname"/>
    <tableColumn id="5" xr3:uid="{EE80040F-F995-46B4-9F93-059530B4DDFB}" name="E-Mail"/>
    <tableColumn id="6" xr3:uid="{FE59A4B8-D2D3-48F6-83DD-9A2D24EE6821}" name="Geburtstag"/>
    <tableColumn id="7" xr3:uid="{DBF50EA2-D747-4638-B216-B79AC9B5E8C0}" name="ALTER ZUM STICHTAG" dataDxfId="35">
      <calculatedColumnFormula>DATEDIF(Table3[[#This Row],[Geburtstag]],$F$1,"y")</calculatedColumnFormula>
    </tableColumn>
    <tableColumn id="19" xr3:uid="{328914D0-9691-4A23-99FD-D1CC475AEE5B}" name="SOLL" dataDxfId="34"/>
    <tableColumn id="18" xr3:uid="{9E5521B2-AB9B-4A94-B271-26DC1CC285A0}" name="HABEN" dataDxfId="33">
      <calculatedColumnFormula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calculatedColumnFormula>
    </tableColumn>
    <tableColumn id="17" xr3:uid="{3CA4A9F2-2870-4A2A-AF91-7FCF2AA86F7F}" name="OFFEN" dataDxfId="32">
      <calculatedColumnFormula>Table3[[#This Row],[SOLL]]-Table3[[#This Row],[HABEN]]</calculatedColumnFormula>
    </tableColumn>
    <tableColumn id="8" xr3:uid="{D280F8E8-EA00-445F-B893-DD2BE172CCDE}" name="Einsatz_x000a_1" dataDxfId="31"/>
    <tableColumn id="9" xr3:uid="{5C870E35-5F6C-4D84-9D28-4BA5F064AC76}" name="Einsatz_x000a_2" dataDxfId="30"/>
    <tableColumn id="10" xr3:uid="{E841638F-E938-47E2-B368-F49105BD3435}" name="Einsatz_x000a_3" dataDxfId="29"/>
    <tableColumn id="11" xr3:uid="{9A87AA02-62E7-4211-8D99-2565EAEB52A2}" name="Einsatz_x000a_4" dataDxfId="28"/>
    <tableColumn id="12" xr3:uid="{B8F18B81-6C2C-4479-8FE7-89163A633876}" name="Einsatz_x000a_5" dataDxfId="27"/>
    <tableColumn id="13" xr3:uid="{4537F6F5-DD2E-47CA-8C50-9147CF637107}" name="Einsatz_x000a_6" dataDxfId="26"/>
    <tableColumn id="14" xr3:uid="{C7A4DE97-F345-4259-83B3-8FFB5BE4D9D5}" name="Einsatz_x000a_7" dataDxfId="25"/>
    <tableColumn id="15" xr3:uid="{4F15C9D8-BA14-4328-AD04-1B22EF6131E5}" name="Einsatz_x000a_8" dataDxfId="24"/>
    <tableColumn id="16" xr3:uid="{2ABACA2B-960E-4DD8-8AEA-642078592FA3}" name="Einsatz_x000a_9" dataDxfId="23"/>
    <tableColumn id="20" xr3:uid="{51563A34-AC46-42DD-BFA6-4D7D8A35595C}" name="Einsatz_x000a_10" dataDxfId="22"/>
    <tableColumn id="21" xr3:uid="{9C10BC7C-BD00-46A0-9267-010C811CBEE0}" name="Einsatz_x000a_11" dataDxfId="21"/>
    <tableColumn id="22" xr3:uid="{3EC5C41A-7260-4460-BBD7-BDF7475E2DB2}" name="Einsatz_x000a_12" dataDxfId="20"/>
    <tableColumn id="23" xr3:uid="{D12D1CDC-DF78-467F-9CB1-09BF70D02FAC}" name="Einsatz_x000a_13" dataDxfId="19"/>
    <tableColumn id="24" xr3:uid="{5D056BCA-F75D-4161-8C38-A6341FE5387F}" name="Einsatz_x000a_14" dataDxfId="18"/>
    <tableColumn id="4" xr3:uid="{8B7ED6D2-756B-43E3-A0C1-4233E3FD29A4}" name="Einsatz_x000a_15" dataDxfId="17"/>
    <tableColumn id="25" xr3:uid="{DC882EE5-675D-44C7-A4FD-6ADC822B6A28}" name="Einsatz_x000a_16" dataDxfId="16"/>
    <tableColumn id="26" xr3:uid="{90F67A66-EB39-4CBF-B633-630954D82DF7}" name="Einsatz_x000a_17" dataDxfId="15"/>
    <tableColumn id="27" xr3:uid="{C242C346-F6BF-4E5B-BC95-C285B6A3E8FC}" name="Einsatz_x000a_18" dataDxfId="14"/>
    <tableColumn id="28" xr3:uid="{A135722D-784B-41CE-853C-F661D4B7F70E}" name="Einsatz_x000a_19" dataDxfId="13"/>
    <tableColumn id="29" xr3:uid="{9AE5B6F9-8AE0-47CF-83A1-6F6108FC6524}" name="Einsatz_x000a_20" dataDxfId="12"/>
    <tableColumn id="30" xr3:uid="{1EBAF340-E2A4-450C-A20B-CFD5DAB72343}" name="Einsatz_x000a_21" dataDxfId="11"/>
    <tableColumn id="31" xr3:uid="{F7CD8344-8947-4EED-8515-DA8B306EA754}" name="Einsatz_x000a_22" dataDxfId="10"/>
    <tableColumn id="32" xr3:uid="{A5F32F5A-C379-4620-AECF-F9A5BB20DA08}" name="Einsatz_x000a_23" dataDxfId="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Berlin">
  <a:themeElements>
    <a:clrScheme name="Berlin">
      <a:dk1>
        <a:sysClr val="windowText" lastClr="000000"/>
      </a:dk1>
      <a:lt1>
        <a:sysClr val="window" lastClr="FFFFFF"/>
      </a:lt1>
      <a:dk2>
        <a:srgbClr val="9D360E"/>
      </a:dk2>
      <a:lt2>
        <a:srgbClr val="E7E6E6"/>
      </a:lt2>
      <a:accent1>
        <a:srgbClr val="F09415"/>
      </a:accent1>
      <a:accent2>
        <a:srgbClr val="C1B56B"/>
      </a:accent2>
      <a:accent3>
        <a:srgbClr val="4BAF73"/>
      </a:accent3>
      <a:accent4>
        <a:srgbClr val="5AA6C0"/>
      </a:accent4>
      <a:accent5>
        <a:srgbClr val="D17DF9"/>
      </a:accent5>
      <a:accent6>
        <a:srgbClr val="FA7E5C"/>
      </a:accent6>
      <a:hlink>
        <a:srgbClr val="FFAE3E"/>
      </a:hlink>
      <a:folHlink>
        <a:srgbClr val="FCC77E"/>
      </a:folHlink>
    </a:clrScheme>
    <a:fontScheme name="Berlin">
      <a:maj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erli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0000"/>
                <a:lumMod val="11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6000"/>
                <a:shade val="100000"/>
                <a:hueMod val="270000"/>
                <a:satMod val="200000"/>
                <a:lumMod val="128000"/>
              </a:schemeClr>
            </a:gs>
            <a:gs pos="50000">
              <a:schemeClr val="phClr">
                <a:shade val="100000"/>
                <a:hueMod val="100000"/>
                <a:satMod val="110000"/>
                <a:lumMod val="130000"/>
              </a:schemeClr>
            </a:gs>
            <a:gs pos="100000">
              <a:schemeClr val="phClr">
                <a:shade val="78000"/>
                <a:hueMod val="44000"/>
                <a:satMod val="200000"/>
                <a:lumMod val="69000"/>
              </a:schemeClr>
            </a:gs>
          </a:gsLst>
          <a:lin ang="252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erlin" id="{7B5DBA9E-B069-418E-9360-A61BDD0615A4}" vid="{C0CBE056-4EF4-4D92-969E-947779DA7AA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9" dT="2024-06-13T15:53:19.27" personId="{8D668AC8-6905-48C1-8D8E-FD0C32933E94}" id="{BC5E639B-D33C-4D36-82B3-E76989AB21DA}">
    <text>Lena hat 5 h geleistet</text>
  </threadedComment>
  <threadedComment ref="P18" dT="2024-06-13T14:39:31.65" personId="{8D668AC8-6905-48C1-8D8E-FD0C32933E94}" id="{9467A9F5-7172-40C8-A26E-929FF7521278}">
    <text>Davon 1 h am 04.04</text>
  </threadedComment>
  <threadedComment ref="P31" dT="2024-06-13T14:40:15.77" personId="{8D668AC8-6905-48C1-8D8E-FD0C32933E94}" id="{5B0A7918-D705-4FCB-8169-67A6084BCBF7}">
    <text>julia</text>
  </threadedComment>
  <threadedComment ref="O44" dT="2024-06-13T15:55:29.69" personId="{8D668AC8-6905-48C1-8D8E-FD0C32933E94}" id="{1B29A9A5-7E1E-4FA9-90DA-7FB074D1F82C}">
    <text>Hat keine Endzeit eingetragen</text>
  </threadedComment>
  <threadedComment ref="M48" dT="2024-06-13T15:48:22.17" personId="{8D668AC8-6905-48C1-8D8E-FD0C32933E94}" id="{F6E52AF4-7487-4826-962C-7E4B247B3D89}">
    <text>03.04.2024</text>
  </threadedComment>
  <threadedComment ref="M49" dT="2024-06-13T15:48:30.68" personId="{8D668AC8-6905-48C1-8D8E-FD0C32933E94}" id="{FAFC5C26-565A-45B4-94D8-3464200934D1}">
    <text>03.04.2024</text>
  </threadedComment>
  <threadedComment ref="N51" dT="2024-06-13T15:51:35.69" personId="{8D668AC8-6905-48C1-8D8E-FD0C32933E94}" id="{E431BAEE-20FC-4692-A60F-F62CBBDB38DC}">
    <text>2,5 h von Papa Matthias Jung geleistet</text>
  </threadedComment>
  <threadedComment ref="L66" dT="2024-06-13T15:47:44.73" personId="{8D668AC8-6905-48C1-8D8E-FD0C32933E94}" id="{E2D4C0EB-A1EE-4A79-ACCF-598635EFE34F}">
    <text>31.05.2024</text>
  </threadedComment>
  <threadedComment ref="Q67" dT="2024-06-13T16:01:15.17" personId="{8D668AC8-6905-48C1-8D8E-FD0C32933E94}" id="{5928D70E-284B-4D28-82EF-3D3EE137B93A}">
    <text>Davon 4 h am 07.04.2024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1C1F6-FE7D-4157-B06B-4077E50302A5}">
  <dimension ref="A1:I44"/>
  <sheetViews>
    <sheetView showGridLines="0" tabSelected="1" zoomScale="90" zoomScaleNormal="90" workbookViewId="0">
      <selection activeCell="K23" sqref="K23"/>
    </sheetView>
  </sheetViews>
  <sheetFormatPr defaultRowHeight="16.5" x14ac:dyDescent="0.3"/>
  <sheetData>
    <row r="1" spans="1:9" x14ac:dyDescent="0.3">
      <c r="A1" s="20"/>
      <c r="B1" s="37" t="s">
        <v>530</v>
      </c>
      <c r="C1" s="37"/>
      <c r="D1" s="37"/>
      <c r="E1" s="37"/>
      <c r="F1" s="37"/>
      <c r="G1" s="37"/>
      <c r="H1" s="37"/>
      <c r="I1" s="21"/>
    </row>
    <row r="2" spans="1:9" ht="104.25" customHeight="1" thickBot="1" x14ac:dyDescent="0.35">
      <c r="A2" s="22"/>
      <c r="B2" s="23"/>
      <c r="C2" s="23"/>
      <c r="D2" s="23"/>
      <c r="E2" s="23"/>
      <c r="F2" s="23"/>
      <c r="G2" s="23"/>
      <c r="H2" s="23"/>
      <c r="I2" s="24"/>
    </row>
    <row r="3" spans="1:9" x14ac:dyDescent="0.3">
      <c r="A3" s="22"/>
      <c r="B3" s="28" t="s">
        <v>217</v>
      </c>
      <c r="C3" s="29"/>
      <c r="D3" s="29"/>
      <c r="E3" s="29"/>
      <c r="F3" s="29"/>
      <c r="G3" s="29"/>
      <c r="H3" s="30"/>
      <c r="I3" s="24"/>
    </row>
    <row r="4" spans="1:9" x14ac:dyDescent="0.3">
      <c r="A4" s="22"/>
      <c r="B4" s="31"/>
      <c r="C4" s="32"/>
      <c r="D4" s="32"/>
      <c r="E4" s="32"/>
      <c r="F4" s="32"/>
      <c r="G4" s="32"/>
      <c r="H4" s="33"/>
      <c r="I4" s="24"/>
    </row>
    <row r="5" spans="1:9" x14ac:dyDescent="0.3">
      <c r="A5" s="22"/>
      <c r="B5" s="31"/>
      <c r="C5" s="32"/>
      <c r="D5" s="32"/>
      <c r="E5" s="32"/>
      <c r="F5" s="32"/>
      <c r="G5" s="32"/>
      <c r="H5" s="33"/>
      <c r="I5" s="24"/>
    </row>
    <row r="6" spans="1:9" x14ac:dyDescent="0.3">
      <c r="A6" s="22"/>
      <c r="B6" s="31"/>
      <c r="C6" s="32"/>
      <c r="D6" s="32"/>
      <c r="E6" s="32"/>
      <c r="F6" s="32"/>
      <c r="G6" s="32"/>
      <c r="H6" s="33"/>
      <c r="I6" s="24"/>
    </row>
    <row r="7" spans="1:9" x14ac:dyDescent="0.3">
      <c r="A7" s="22"/>
      <c r="B7" s="31"/>
      <c r="C7" s="32"/>
      <c r="D7" s="32"/>
      <c r="E7" s="32"/>
      <c r="F7" s="32"/>
      <c r="G7" s="32"/>
      <c r="H7" s="33"/>
      <c r="I7" s="24"/>
    </row>
    <row r="8" spans="1:9" x14ac:dyDescent="0.3">
      <c r="A8" s="22"/>
      <c r="B8" s="31"/>
      <c r="C8" s="32"/>
      <c r="D8" s="32"/>
      <c r="E8" s="32"/>
      <c r="F8" s="32"/>
      <c r="G8" s="32"/>
      <c r="H8" s="33"/>
      <c r="I8" s="24"/>
    </row>
    <row r="9" spans="1:9" x14ac:dyDescent="0.3">
      <c r="A9" s="22"/>
      <c r="B9" s="31"/>
      <c r="C9" s="32"/>
      <c r="D9" s="32"/>
      <c r="E9" s="32"/>
      <c r="F9" s="32"/>
      <c r="G9" s="32"/>
      <c r="H9" s="33"/>
      <c r="I9" s="24"/>
    </row>
    <row r="10" spans="1:9" ht="17.25" thickBot="1" x14ac:dyDescent="0.35">
      <c r="A10" s="22"/>
      <c r="B10" s="34"/>
      <c r="C10" s="35"/>
      <c r="D10" s="35"/>
      <c r="E10" s="35"/>
      <c r="F10" s="35"/>
      <c r="G10" s="35"/>
      <c r="H10" s="36"/>
      <c r="I10" s="24"/>
    </row>
    <row r="11" spans="1:9" x14ac:dyDescent="0.3">
      <c r="A11" s="22"/>
      <c r="B11" s="23"/>
      <c r="C11" s="23"/>
      <c r="D11" s="23"/>
      <c r="E11" s="23"/>
      <c r="F11" s="23"/>
      <c r="G11" s="23"/>
      <c r="H11" s="23"/>
      <c r="I11" s="24"/>
    </row>
    <row r="12" spans="1:9" x14ac:dyDescent="0.3">
      <c r="A12" s="22"/>
      <c r="B12" s="23"/>
      <c r="C12" s="23"/>
      <c r="D12" s="23"/>
      <c r="E12" s="23"/>
      <c r="F12" s="23"/>
      <c r="G12" s="23"/>
      <c r="H12" s="23"/>
      <c r="I12" s="24"/>
    </row>
    <row r="13" spans="1:9" ht="17.25" thickBot="1" x14ac:dyDescent="0.35">
      <c r="A13" s="22"/>
      <c r="B13" s="38" t="s">
        <v>531</v>
      </c>
      <c r="C13" s="38"/>
      <c r="D13" s="38"/>
      <c r="E13" s="38"/>
      <c r="F13" s="38"/>
      <c r="G13" s="38"/>
      <c r="H13" s="38"/>
      <c r="I13" s="24"/>
    </row>
    <row r="14" spans="1:9" x14ac:dyDescent="0.3">
      <c r="A14" s="22"/>
      <c r="B14" s="11">
        <f>VLOOKUP(B3,'2024 - Arbeitseinsätze'!A3:I134,9,0)</f>
        <v>2</v>
      </c>
      <c r="C14" s="12"/>
      <c r="D14" s="12"/>
      <c r="E14" s="12"/>
      <c r="F14" s="12"/>
      <c r="G14" s="12"/>
      <c r="H14" s="13"/>
      <c r="I14" s="24"/>
    </row>
    <row r="15" spans="1:9" x14ac:dyDescent="0.3">
      <c r="A15" s="22"/>
      <c r="B15" s="14"/>
      <c r="C15" s="15"/>
      <c r="D15" s="15"/>
      <c r="E15" s="15"/>
      <c r="F15" s="15"/>
      <c r="G15" s="15"/>
      <c r="H15" s="16"/>
      <c r="I15" s="24"/>
    </row>
    <row r="16" spans="1:9" x14ac:dyDescent="0.3">
      <c r="A16" s="22"/>
      <c r="B16" s="14"/>
      <c r="C16" s="15"/>
      <c r="D16" s="15"/>
      <c r="E16" s="15"/>
      <c r="F16" s="15"/>
      <c r="G16" s="15"/>
      <c r="H16" s="16"/>
      <c r="I16" s="24"/>
    </row>
    <row r="17" spans="1:9" x14ac:dyDescent="0.3">
      <c r="A17" s="22"/>
      <c r="B17" s="14"/>
      <c r="C17" s="15"/>
      <c r="D17" s="15"/>
      <c r="E17" s="15"/>
      <c r="F17" s="15"/>
      <c r="G17" s="15"/>
      <c r="H17" s="16"/>
      <c r="I17" s="24"/>
    </row>
    <row r="18" spans="1:9" x14ac:dyDescent="0.3">
      <c r="A18" s="22"/>
      <c r="B18" s="14"/>
      <c r="C18" s="15"/>
      <c r="D18" s="15"/>
      <c r="E18" s="15"/>
      <c r="F18" s="15"/>
      <c r="G18" s="15"/>
      <c r="H18" s="16"/>
      <c r="I18" s="24"/>
    </row>
    <row r="19" spans="1:9" x14ac:dyDescent="0.3">
      <c r="A19" s="22"/>
      <c r="B19" s="14"/>
      <c r="C19" s="15"/>
      <c r="D19" s="15"/>
      <c r="E19" s="15"/>
      <c r="F19" s="15"/>
      <c r="G19" s="15"/>
      <c r="H19" s="16"/>
      <c r="I19" s="24"/>
    </row>
    <row r="20" spans="1:9" x14ac:dyDescent="0.3">
      <c r="A20" s="22"/>
      <c r="B20" s="14"/>
      <c r="C20" s="15"/>
      <c r="D20" s="15"/>
      <c r="E20" s="15"/>
      <c r="F20" s="15"/>
      <c r="G20" s="15"/>
      <c r="H20" s="16"/>
      <c r="I20" s="24"/>
    </row>
    <row r="21" spans="1:9" ht="17.25" thickBot="1" x14ac:dyDescent="0.35">
      <c r="A21" s="22"/>
      <c r="B21" s="17"/>
      <c r="C21" s="18"/>
      <c r="D21" s="18"/>
      <c r="E21" s="18"/>
      <c r="F21" s="18"/>
      <c r="G21" s="18"/>
      <c r="H21" s="19"/>
      <c r="I21" s="24"/>
    </row>
    <row r="22" spans="1:9" x14ac:dyDescent="0.3">
      <c r="A22" s="22"/>
      <c r="B22" s="23"/>
      <c r="C22" s="23"/>
      <c r="D22" s="23"/>
      <c r="E22" s="23"/>
      <c r="F22" s="23"/>
      <c r="G22" s="23"/>
      <c r="H22" s="23"/>
      <c r="I22" s="24"/>
    </row>
    <row r="23" spans="1:9" x14ac:dyDescent="0.3">
      <c r="A23" s="22"/>
      <c r="B23" s="23"/>
      <c r="C23" s="23"/>
      <c r="D23" s="23"/>
      <c r="E23" s="23"/>
      <c r="F23" s="23"/>
      <c r="G23" s="23"/>
      <c r="H23" s="23"/>
      <c r="I23" s="24"/>
    </row>
    <row r="24" spans="1:9" x14ac:dyDescent="0.3">
      <c r="A24" s="22"/>
      <c r="B24" s="23"/>
      <c r="C24" s="23"/>
      <c r="D24" s="23"/>
      <c r="E24" s="23"/>
      <c r="F24" s="23"/>
      <c r="G24" s="23"/>
      <c r="H24" s="23"/>
      <c r="I24" s="24"/>
    </row>
    <row r="25" spans="1:9" x14ac:dyDescent="0.3">
      <c r="A25" s="22"/>
      <c r="B25" s="23"/>
      <c r="C25" s="23"/>
      <c r="D25" s="23"/>
      <c r="E25" s="23"/>
      <c r="F25" s="23"/>
      <c r="G25" s="23"/>
      <c r="H25" s="23"/>
      <c r="I25" s="24"/>
    </row>
    <row r="26" spans="1:9" x14ac:dyDescent="0.3">
      <c r="A26" s="22"/>
      <c r="B26" s="23"/>
      <c r="C26" s="23"/>
      <c r="D26" s="23"/>
      <c r="E26" s="23"/>
      <c r="F26" s="23"/>
      <c r="G26" s="23"/>
      <c r="H26" s="23"/>
      <c r="I26" s="24"/>
    </row>
    <row r="27" spans="1:9" x14ac:dyDescent="0.3">
      <c r="A27" s="22"/>
      <c r="B27" s="23"/>
      <c r="C27" s="23"/>
      <c r="D27" s="23"/>
      <c r="E27" s="23"/>
      <c r="F27" s="23"/>
      <c r="G27" s="23"/>
      <c r="H27" s="23"/>
      <c r="I27" s="24"/>
    </row>
    <row r="28" spans="1:9" x14ac:dyDescent="0.3">
      <c r="A28" s="22"/>
      <c r="B28" s="23"/>
      <c r="C28" s="23"/>
      <c r="D28" s="23"/>
      <c r="E28" s="23"/>
      <c r="F28" s="23"/>
      <c r="G28" s="23"/>
      <c r="H28" s="23"/>
      <c r="I28" s="24"/>
    </row>
    <row r="29" spans="1:9" x14ac:dyDescent="0.3">
      <c r="A29" s="22"/>
      <c r="B29" s="23"/>
      <c r="C29" s="23"/>
      <c r="D29" s="23"/>
      <c r="E29" s="23"/>
      <c r="F29" s="23"/>
      <c r="G29" s="23"/>
      <c r="H29" s="23"/>
      <c r="I29" s="24"/>
    </row>
    <row r="30" spans="1:9" x14ac:dyDescent="0.3">
      <c r="A30" s="22"/>
      <c r="B30" s="23"/>
      <c r="C30" s="23"/>
      <c r="D30" s="23"/>
      <c r="E30" s="23"/>
      <c r="F30" s="23"/>
      <c r="G30" s="23"/>
      <c r="H30" s="23"/>
      <c r="I30" s="24"/>
    </row>
    <row r="31" spans="1:9" x14ac:dyDescent="0.3">
      <c r="A31" s="22"/>
      <c r="B31" s="23"/>
      <c r="C31" s="23"/>
      <c r="D31" s="23"/>
      <c r="E31" s="23"/>
      <c r="F31" s="23"/>
      <c r="G31" s="23"/>
      <c r="H31" s="23"/>
      <c r="I31" s="24"/>
    </row>
    <row r="32" spans="1:9" x14ac:dyDescent="0.3">
      <c r="A32" s="22"/>
      <c r="B32" s="23"/>
      <c r="C32" s="23"/>
      <c r="D32" s="23"/>
      <c r="E32" s="23"/>
      <c r="F32" s="23"/>
      <c r="G32" s="23"/>
      <c r="H32" s="23"/>
      <c r="I32" s="24"/>
    </row>
    <row r="33" spans="1:9" x14ac:dyDescent="0.3">
      <c r="A33" s="22"/>
      <c r="B33" s="23"/>
      <c r="C33" s="23"/>
      <c r="D33" s="23"/>
      <c r="E33" s="23"/>
      <c r="F33" s="23"/>
      <c r="G33" s="23"/>
      <c r="H33" s="23"/>
      <c r="I33" s="24"/>
    </row>
    <row r="34" spans="1:9" x14ac:dyDescent="0.3">
      <c r="A34" s="22"/>
      <c r="B34" s="23"/>
      <c r="C34" s="23"/>
      <c r="D34" s="23"/>
      <c r="E34" s="23"/>
      <c r="F34" s="23"/>
      <c r="G34" s="23"/>
      <c r="H34" s="23"/>
      <c r="I34" s="24"/>
    </row>
    <row r="35" spans="1:9" x14ac:dyDescent="0.3">
      <c r="A35" s="22"/>
      <c r="B35" s="23"/>
      <c r="C35" s="23"/>
      <c r="D35" s="23"/>
      <c r="E35" s="23"/>
      <c r="F35" s="23"/>
      <c r="G35" s="23"/>
      <c r="H35" s="23"/>
      <c r="I35" s="24"/>
    </row>
    <row r="36" spans="1:9" x14ac:dyDescent="0.3">
      <c r="A36" s="22"/>
      <c r="B36" s="23"/>
      <c r="C36" s="23"/>
      <c r="D36" s="23"/>
      <c r="E36" s="23"/>
      <c r="F36" s="23"/>
      <c r="G36" s="23"/>
      <c r="H36" s="23"/>
      <c r="I36" s="24"/>
    </row>
    <row r="37" spans="1:9" x14ac:dyDescent="0.3">
      <c r="A37" s="22"/>
      <c r="B37" s="23"/>
      <c r="C37" s="23"/>
      <c r="D37" s="23"/>
      <c r="E37" s="23"/>
      <c r="F37" s="23"/>
      <c r="G37" s="23"/>
      <c r="H37" s="23"/>
      <c r="I37" s="24"/>
    </row>
    <row r="38" spans="1:9" x14ac:dyDescent="0.3">
      <c r="A38" s="22"/>
      <c r="B38" s="23"/>
      <c r="C38" s="23"/>
      <c r="D38" s="23"/>
      <c r="E38" s="23"/>
      <c r="F38" s="23"/>
      <c r="G38" s="23"/>
      <c r="H38" s="23"/>
      <c r="I38" s="24"/>
    </row>
    <row r="39" spans="1:9" x14ac:dyDescent="0.3">
      <c r="A39" s="22"/>
      <c r="B39" s="23"/>
      <c r="C39" s="23"/>
      <c r="D39" s="23"/>
      <c r="E39" s="23"/>
      <c r="F39" s="23"/>
      <c r="G39" s="23"/>
      <c r="H39" s="23"/>
      <c r="I39" s="24"/>
    </row>
    <row r="40" spans="1:9" x14ac:dyDescent="0.3">
      <c r="A40" s="22"/>
      <c r="B40" s="23"/>
      <c r="C40" s="23"/>
      <c r="D40" s="23"/>
      <c r="E40" s="23"/>
      <c r="F40" s="23"/>
      <c r="G40" s="23"/>
      <c r="H40" s="23"/>
      <c r="I40" s="24"/>
    </row>
    <row r="41" spans="1:9" x14ac:dyDescent="0.3">
      <c r="A41" s="22"/>
      <c r="B41" s="23"/>
      <c r="C41" s="23"/>
      <c r="D41" s="23"/>
      <c r="E41" s="23"/>
      <c r="F41" s="23"/>
      <c r="G41" s="23"/>
      <c r="H41" s="23"/>
      <c r="I41" s="24"/>
    </row>
    <row r="42" spans="1:9" hidden="1" x14ac:dyDescent="0.3">
      <c r="A42" s="22"/>
      <c r="B42" s="23"/>
      <c r="C42" s="23"/>
      <c r="D42" s="23"/>
      <c r="E42" s="23"/>
      <c r="F42" s="23"/>
      <c r="G42" s="23"/>
      <c r="H42" s="23"/>
      <c r="I42" s="24"/>
    </row>
    <row r="43" spans="1:9" x14ac:dyDescent="0.3">
      <c r="A43" s="22"/>
      <c r="B43" s="23"/>
      <c r="C43" s="23"/>
      <c r="D43" s="23"/>
      <c r="E43" s="23"/>
      <c r="F43" s="23"/>
      <c r="G43" s="23"/>
      <c r="H43" s="23"/>
      <c r="I43" s="24"/>
    </row>
    <row r="44" spans="1:9" ht="17.25" thickBot="1" x14ac:dyDescent="0.35">
      <c r="A44" s="25"/>
      <c r="B44" s="26"/>
      <c r="C44" s="26"/>
      <c r="D44" s="26"/>
      <c r="E44" s="26"/>
      <c r="F44" s="26"/>
      <c r="G44" s="26"/>
      <c r="H44" s="26"/>
      <c r="I44" s="27"/>
    </row>
  </sheetData>
  <mergeCells count="4">
    <mergeCell ref="B3:H10"/>
    <mergeCell ref="B14:H21"/>
    <mergeCell ref="B1:H1"/>
    <mergeCell ref="B13:H13"/>
  </mergeCells>
  <conditionalFormatting sqref="B14:H21">
    <cfRule type="cellIs" dxfId="3" priority="2" operator="between">
      <formula>0.1</formula>
      <formula>200</formula>
    </cfRule>
    <cfRule type="cellIs" dxfId="4" priority="3" operator="between">
      <formula>0</formula>
      <formula>-200</formula>
    </cfRule>
    <cfRule type="cellIs" dxfId="2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errorTitle="Volle ID eingeben" error="Deine ID besteht aus folgenden Kennzeichen:_x000a__x000a_M oder W_x000a_Geburtstjahr + Monat + Tag_x000a_Initialien Vor- und Nachname" promptTitle="Mitglieds-ID eingeben:" xr:uid="{639343BB-BA74-4605-A643-B9ABB7B4EF54}">
          <x14:formula1>
            <xm:f>'2024 - Arbeitseinsätze'!$A$3:$A$132</xm:f>
          </x14:formula1>
          <xm:sqref>B3:H10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A80AC-CAC6-49D0-8777-B148391FFBF6}">
  <dimension ref="A1:AG206"/>
  <sheetViews>
    <sheetView workbookViewId="0">
      <selection activeCell="H14" sqref="H14"/>
    </sheetView>
  </sheetViews>
  <sheetFormatPr defaultColWidth="8.75" defaultRowHeight="16.5" outlineLevelCol="1" x14ac:dyDescent="0.3"/>
  <cols>
    <col min="1" max="1" width="15" customWidth="1"/>
    <col min="2" max="2" width="15.875" hidden="1" customWidth="1"/>
    <col min="3" max="3" width="17.75" hidden="1" customWidth="1"/>
    <col min="4" max="4" width="10.875" hidden="1" customWidth="1"/>
    <col min="5" max="5" width="13" hidden="1" customWidth="1"/>
    <col min="6" max="6" width="15.875" style="5" hidden="1" customWidth="1"/>
    <col min="7" max="9" width="10.875" customWidth="1"/>
    <col min="10" max="11" width="11.875" hidden="1" customWidth="1" outlineLevel="1"/>
    <col min="12" max="12" width="11.875" hidden="1" customWidth="1" outlineLevel="1" collapsed="1"/>
    <col min="13" max="13" width="11.875" hidden="1" customWidth="1" outlineLevel="1"/>
    <col min="14" max="16" width="11.875" hidden="1" customWidth="1" outlineLevel="1" collapsed="1"/>
    <col min="17" max="18" width="11.875" hidden="1" customWidth="1" outlineLevel="1"/>
    <col min="19" max="22" width="8.75" hidden="1" customWidth="1" outlineLevel="1"/>
    <col min="23" max="32" width="0" hidden="1" customWidth="1" outlineLevel="1"/>
    <col min="33" max="33" width="8.75" collapsed="1"/>
  </cols>
  <sheetData>
    <row r="1" spans="1:32" x14ac:dyDescent="0.3">
      <c r="F1" s="4">
        <v>45292</v>
      </c>
      <c r="G1" s="8">
        <f>SUM(G3:G134)</f>
        <v>600</v>
      </c>
      <c r="H1" s="9">
        <f>SUM(H3:H134)</f>
        <v>245.25</v>
      </c>
      <c r="I1" s="10">
        <f>SUM(I3:I134)</f>
        <v>354.75</v>
      </c>
      <c r="J1" s="2">
        <v>45360</v>
      </c>
      <c r="K1" s="2">
        <v>45374</v>
      </c>
      <c r="L1" s="2">
        <v>45381</v>
      </c>
      <c r="M1" s="2">
        <v>45388</v>
      </c>
      <c r="N1" s="2">
        <v>45389</v>
      </c>
      <c r="O1" s="2">
        <v>45395</v>
      </c>
      <c r="P1" s="2">
        <v>45396</v>
      </c>
      <c r="Q1" s="2">
        <v>45406</v>
      </c>
      <c r="R1" s="2">
        <v>45409</v>
      </c>
    </row>
    <row r="2" spans="1:32" ht="33" x14ac:dyDescent="0.3">
      <c r="A2" s="3" t="s">
        <v>0</v>
      </c>
      <c r="B2" s="3" t="s">
        <v>2</v>
      </c>
      <c r="C2" s="3" t="s">
        <v>3</v>
      </c>
      <c r="D2" s="3" t="s">
        <v>1</v>
      </c>
      <c r="E2" s="3" t="s">
        <v>4</v>
      </c>
      <c r="F2" s="6" t="s">
        <v>503</v>
      </c>
      <c r="G2" s="6" t="s">
        <v>513</v>
      </c>
      <c r="H2" s="6" t="s">
        <v>514</v>
      </c>
      <c r="I2" s="6" t="s">
        <v>515</v>
      </c>
      <c r="J2" s="7" t="s">
        <v>504</v>
      </c>
      <c r="K2" s="7" t="s">
        <v>505</v>
      </c>
      <c r="L2" s="7" t="s">
        <v>506</v>
      </c>
      <c r="M2" s="7" t="s">
        <v>507</v>
      </c>
      <c r="N2" s="7" t="s">
        <v>508</v>
      </c>
      <c r="O2" s="7" t="s">
        <v>509</v>
      </c>
      <c r="P2" s="7" t="s">
        <v>510</v>
      </c>
      <c r="Q2" s="7" t="s">
        <v>511</v>
      </c>
      <c r="R2" s="7" t="s">
        <v>512</v>
      </c>
      <c r="S2" s="7" t="s">
        <v>516</v>
      </c>
      <c r="T2" s="7" t="s">
        <v>517</v>
      </c>
      <c r="U2" s="7" t="s">
        <v>518</v>
      </c>
      <c r="V2" s="7" t="s">
        <v>519</v>
      </c>
      <c r="W2" s="7" t="s">
        <v>520</v>
      </c>
      <c r="X2" s="7" t="s">
        <v>521</v>
      </c>
      <c r="Y2" s="7" t="s">
        <v>522</v>
      </c>
      <c r="Z2" s="7" t="s">
        <v>523</v>
      </c>
      <c r="AA2" s="7" t="s">
        <v>524</v>
      </c>
      <c r="AB2" s="7" t="s">
        <v>525</v>
      </c>
      <c r="AC2" s="7" t="s">
        <v>526</v>
      </c>
      <c r="AD2" s="7" t="s">
        <v>527</v>
      </c>
      <c r="AE2" s="7" t="s">
        <v>528</v>
      </c>
      <c r="AF2" s="7" t="s">
        <v>529</v>
      </c>
    </row>
    <row r="3" spans="1:32" x14ac:dyDescent="0.3">
      <c r="A3" t="s">
        <v>7</v>
      </c>
      <c r="B3" t="s">
        <v>5</v>
      </c>
      <c r="C3" t="s">
        <v>8</v>
      </c>
      <c r="D3" t="s">
        <v>6</v>
      </c>
      <c r="E3" s="2">
        <v>29013</v>
      </c>
      <c r="F3" s="5">
        <f>DATEDIF(Table3[[#This Row],[Geburtstag]],$F$1,"y")</f>
        <v>44</v>
      </c>
      <c r="G3" s="5">
        <v>5</v>
      </c>
      <c r="H3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5</v>
      </c>
      <c r="I3" s="5">
        <f>Table3[[#This Row],[SOLL]]-Table3[[#This Row],[HABEN]]</f>
        <v>0</v>
      </c>
      <c r="J3" s="5"/>
      <c r="K3" s="5"/>
      <c r="L3" s="5"/>
      <c r="M3" s="5"/>
      <c r="N3" s="5"/>
      <c r="O3" s="5"/>
      <c r="P3" s="5">
        <v>5</v>
      </c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2" x14ac:dyDescent="0.3">
      <c r="A4" t="s">
        <v>9</v>
      </c>
      <c r="B4" t="s">
        <v>11</v>
      </c>
      <c r="C4" t="s">
        <v>12</v>
      </c>
      <c r="D4" t="s">
        <v>10</v>
      </c>
      <c r="E4" s="2">
        <v>34965</v>
      </c>
      <c r="F4" s="5">
        <f>DATEDIF(Table3[[#This Row],[Geburtstag]],$F$1,"y")</f>
        <v>28</v>
      </c>
      <c r="G4" s="5">
        <v>5</v>
      </c>
      <c r="H4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1</v>
      </c>
      <c r="I4" s="5">
        <f>Table3[[#This Row],[SOLL]]-Table3[[#This Row],[HABEN]]</f>
        <v>4</v>
      </c>
      <c r="J4" s="5"/>
      <c r="K4" s="5">
        <v>1</v>
      </c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 x14ac:dyDescent="0.3">
      <c r="A5" t="s">
        <v>13</v>
      </c>
      <c r="B5" t="s">
        <v>15</v>
      </c>
      <c r="C5" t="s">
        <v>16</v>
      </c>
      <c r="D5" t="s">
        <v>14</v>
      </c>
      <c r="E5" s="2">
        <v>30963</v>
      </c>
      <c r="F5" s="5">
        <f>DATEDIF(Table3[[#This Row],[Geburtstag]],$F$1,"y")</f>
        <v>39</v>
      </c>
      <c r="G5" s="5">
        <v>5</v>
      </c>
      <c r="H5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5" s="5">
        <f>Table3[[#This Row],[SOLL]]-Table3[[#This Row],[HABEN]]</f>
        <v>5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 ht="17.25" customHeight="1" x14ac:dyDescent="0.3">
      <c r="A6" t="s">
        <v>18</v>
      </c>
      <c r="B6" t="s">
        <v>20</v>
      </c>
      <c r="C6" t="s">
        <v>21</v>
      </c>
      <c r="D6" s="1" t="s">
        <v>19</v>
      </c>
      <c r="E6" s="2">
        <v>37350</v>
      </c>
      <c r="F6" s="5">
        <f>DATEDIF(Table3[[#This Row],[Geburtstag]],$F$1,"y")</f>
        <v>21</v>
      </c>
      <c r="G6" s="5">
        <v>2.5</v>
      </c>
      <c r="H6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6" s="5">
        <f>Table3[[#This Row],[SOLL]]-Table3[[#This Row],[HABEN]]</f>
        <v>2.5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13.5" customHeight="1" x14ac:dyDescent="0.3">
      <c r="A7" t="s">
        <v>22</v>
      </c>
      <c r="B7" t="s">
        <v>24</v>
      </c>
      <c r="C7" t="s">
        <v>25</v>
      </c>
      <c r="D7" s="1" t="s">
        <v>23</v>
      </c>
      <c r="E7" s="2">
        <v>28669</v>
      </c>
      <c r="F7" s="5">
        <f>DATEDIF(Table3[[#This Row],[Geburtstag]],$F$1,"y")</f>
        <v>45</v>
      </c>
      <c r="G7" s="5">
        <v>5</v>
      </c>
      <c r="H7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7" s="5">
        <f>Table3[[#This Row],[SOLL]]-Table3[[#This Row],[HABEN]]</f>
        <v>5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x14ac:dyDescent="0.3">
      <c r="A8" t="s">
        <v>26</v>
      </c>
      <c r="B8" t="s">
        <v>28</v>
      </c>
      <c r="C8" t="s">
        <v>29</v>
      </c>
      <c r="D8" t="s">
        <v>27</v>
      </c>
      <c r="E8" s="2">
        <v>27088</v>
      </c>
      <c r="F8" s="5">
        <f>DATEDIF(Table3[[#This Row],[Geburtstag]],$F$1,"y")</f>
        <v>49</v>
      </c>
      <c r="G8" s="5">
        <v>5</v>
      </c>
      <c r="H8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8" s="5">
        <f>Table3[[#This Row],[SOLL]]-Table3[[#This Row],[HABEN]]</f>
        <v>5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x14ac:dyDescent="0.3">
      <c r="A9" t="s">
        <v>30</v>
      </c>
      <c r="B9" t="s">
        <v>32</v>
      </c>
      <c r="C9" t="s">
        <v>25</v>
      </c>
      <c r="D9" t="s">
        <v>31</v>
      </c>
      <c r="E9" s="2">
        <v>29652</v>
      </c>
      <c r="F9" s="5">
        <f>DATEDIF(Table3[[#This Row],[Geburtstag]],$F$1,"y")</f>
        <v>42</v>
      </c>
      <c r="G9" s="5">
        <v>5</v>
      </c>
      <c r="H9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8</v>
      </c>
      <c r="I9" s="5">
        <f>Table3[[#This Row],[SOLL]]-Table3[[#This Row],[HABEN]]</f>
        <v>-3</v>
      </c>
      <c r="J9" s="5"/>
      <c r="K9" s="5"/>
      <c r="L9" s="5"/>
      <c r="M9" s="5"/>
      <c r="N9" s="5"/>
      <c r="O9" s="5">
        <v>8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3">
      <c r="A10" t="s">
        <v>33</v>
      </c>
      <c r="B10" t="s">
        <v>35</v>
      </c>
      <c r="C10" t="s">
        <v>36</v>
      </c>
      <c r="D10" t="s">
        <v>34</v>
      </c>
      <c r="E10" s="2">
        <v>35379</v>
      </c>
      <c r="F10" s="5">
        <f>DATEDIF(Table3[[#This Row],[Geburtstag]],$F$1,"y")</f>
        <v>27</v>
      </c>
      <c r="G10" s="5">
        <v>5</v>
      </c>
      <c r="H10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10" s="5">
        <f>Table3[[#This Row],[SOLL]]-Table3[[#This Row],[HABEN]]</f>
        <v>5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x14ac:dyDescent="0.3">
      <c r="A11" t="s">
        <v>37</v>
      </c>
      <c r="B11" t="s">
        <v>39</v>
      </c>
      <c r="C11" t="s">
        <v>40</v>
      </c>
      <c r="D11" t="s">
        <v>38</v>
      </c>
      <c r="E11" s="2">
        <v>28115</v>
      </c>
      <c r="F11" s="5">
        <f>DATEDIF(Table3[[#This Row],[Geburtstag]],$F$1,"y")</f>
        <v>47</v>
      </c>
      <c r="G11" s="5">
        <v>2.5</v>
      </c>
      <c r="H11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11" s="5">
        <f>Table3[[#This Row],[SOLL]]-Table3[[#This Row],[HABEN]]</f>
        <v>2.5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3">
      <c r="A12" t="s">
        <v>41</v>
      </c>
      <c r="B12" t="s">
        <v>43</v>
      </c>
      <c r="C12" t="s">
        <v>44</v>
      </c>
      <c r="D12" t="s">
        <v>42</v>
      </c>
      <c r="E12" s="2">
        <v>33918</v>
      </c>
      <c r="F12" s="5">
        <f>DATEDIF(Table3[[#This Row],[Geburtstag]],$F$1,"y")</f>
        <v>31</v>
      </c>
      <c r="G12" s="5">
        <v>5</v>
      </c>
      <c r="H12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12" s="5">
        <f>Table3[[#This Row],[SOLL]]-Table3[[#This Row],[HABEN]]</f>
        <v>5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x14ac:dyDescent="0.3">
      <c r="A13" t="s">
        <v>45</v>
      </c>
      <c r="B13" t="s">
        <v>47</v>
      </c>
      <c r="C13" t="s">
        <v>48</v>
      </c>
      <c r="D13" t="s">
        <v>46</v>
      </c>
      <c r="E13" s="2">
        <v>31647</v>
      </c>
      <c r="F13" s="5">
        <f>DATEDIF(Table3[[#This Row],[Geburtstag]],$F$1,"y")</f>
        <v>37</v>
      </c>
      <c r="G13" s="5">
        <v>5</v>
      </c>
      <c r="H13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5</v>
      </c>
      <c r="I13" s="5">
        <f>Table3[[#This Row],[SOLL]]-Table3[[#This Row],[HABEN]]</f>
        <v>0</v>
      </c>
      <c r="J13" s="5"/>
      <c r="K13" s="5"/>
      <c r="L13" s="5"/>
      <c r="M13" s="5">
        <v>3</v>
      </c>
      <c r="N13" s="5"/>
      <c r="O13" s="5"/>
      <c r="P13" s="5">
        <v>2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1:32" x14ac:dyDescent="0.3">
      <c r="A14" t="s">
        <v>49</v>
      </c>
      <c r="B14" t="s">
        <v>51</v>
      </c>
      <c r="C14" t="s">
        <v>17</v>
      </c>
      <c r="D14" t="s">
        <v>50</v>
      </c>
      <c r="E14" s="2">
        <v>28487</v>
      </c>
      <c r="F14" s="5">
        <f>DATEDIF(Table3[[#This Row],[Geburtstag]],$F$1,"y")</f>
        <v>46</v>
      </c>
      <c r="G14" s="5">
        <v>5</v>
      </c>
      <c r="H14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14" s="5">
        <f>Table3[[#This Row],[SOLL]]-Table3[[#This Row],[HABEN]]</f>
        <v>5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1:32" x14ac:dyDescent="0.3">
      <c r="A15" t="s">
        <v>52</v>
      </c>
      <c r="B15" t="s">
        <v>54</v>
      </c>
      <c r="C15" t="s">
        <v>55</v>
      </c>
      <c r="D15" t="s">
        <v>53</v>
      </c>
      <c r="E15" s="2">
        <v>26512</v>
      </c>
      <c r="F15" s="5">
        <f>DATEDIF(Table3[[#This Row],[Geburtstag]],$F$1,"y")</f>
        <v>51</v>
      </c>
      <c r="G15" s="5">
        <v>5</v>
      </c>
      <c r="H15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5</v>
      </c>
      <c r="I15" s="5">
        <f>Table3[[#This Row],[SOLL]]-Table3[[#This Row],[HABEN]]</f>
        <v>0</v>
      </c>
      <c r="J15" s="5"/>
      <c r="K15" s="5"/>
      <c r="L15" s="5">
        <v>5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32" x14ac:dyDescent="0.3">
      <c r="A16" t="s">
        <v>56</v>
      </c>
      <c r="B16" t="s">
        <v>58</v>
      </c>
      <c r="C16" t="s">
        <v>59</v>
      </c>
      <c r="D16" t="s">
        <v>57</v>
      </c>
      <c r="E16" s="2">
        <v>27803</v>
      </c>
      <c r="F16" s="5">
        <f>DATEDIF(Table3[[#This Row],[Geburtstag]],$F$1,"y")</f>
        <v>47</v>
      </c>
      <c r="G16" s="5">
        <v>2.5</v>
      </c>
      <c r="H16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16" s="5">
        <f>Table3[[#This Row],[SOLL]]-Table3[[#This Row],[HABEN]]</f>
        <v>2.5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1:32" ht="13.5" customHeight="1" x14ac:dyDescent="0.3">
      <c r="A17" t="s">
        <v>62</v>
      </c>
      <c r="B17" t="s">
        <v>60</v>
      </c>
      <c r="C17" t="s">
        <v>64</v>
      </c>
      <c r="D17" s="1" t="s">
        <v>63</v>
      </c>
      <c r="E17" s="2">
        <v>27634</v>
      </c>
      <c r="F17" s="5">
        <f>DATEDIF(Table3[[#This Row],[Geburtstag]],$F$1,"y")</f>
        <v>48</v>
      </c>
      <c r="G17" s="5">
        <v>5</v>
      </c>
      <c r="H17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17" s="5">
        <f>Table3[[#This Row],[SOLL]]-Table3[[#This Row],[HABEN]]</f>
        <v>5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</row>
    <row r="18" spans="1:32" x14ac:dyDescent="0.3">
      <c r="A18" t="s">
        <v>66</v>
      </c>
      <c r="B18" t="s">
        <v>68</v>
      </c>
      <c r="C18" t="s">
        <v>69</v>
      </c>
      <c r="D18" t="s">
        <v>67</v>
      </c>
      <c r="E18" s="2">
        <v>27621</v>
      </c>
      <c r="F18" s="5">
        <f>DATEDIF(Table3[[#This Row],[Geburtstag]],$F$1,"y")</f>
        <v>48</v>
      </c>
      <c r="G18" s="5">
        <v>5</v>
      </c>
      <c r="H18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3.5</v>
      </c>
      <c r="I18" s="5">
        <f>Table3[[#This Row],[SOLL]]-Table3[[#This Row],[HABEN]]</f>
        <v>1.5</v>
      </c>
      <c r="J18" s="5"/>
      <c r="K18" s="5"/>
      <c r="L18" s="5"/>
      <c r="M18" s="5"/>
      <c r="N18" s="5"/>
      <c r="O18" s="5"/>
      <c r="P18" s="5">
        <v>3.5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1:32" x14ac:dyDescent="0.3">
      <c r="A19" t="s">
        <v>70</v>
      </c>
      <c r="B19" t="s">
        <v>72</v>
      </c>
      <c r="C19" t="s">
        <v>73</v>
      </c>
      <c r="D19" t="s">
        <v>71</v>
      </c>
      <c r="E19" s="2">
        <v>24414</v>
      </c>
      <c r="F19" s="5">
        <f>DATEDIF(Table3[[#This Row],[Geburtstag]],$F$1,"y")</f>
        <v>57</v>
      </c>
      <c r="G19" s="5">
        <v>2.5</v>
      </c>
      <c r="H19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19" s="5">
        <f>Table3[[#This Row],[SOLL]]-Table3[[#This Row],[HABEN]]</f>
        <v>2.5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</row>
    <row r="20" spans="1:32" x14ac:dyDescent="0.3">
      <c r="A20" t="s">
        <v>74</v>
      </c>
      <c r="B20" t="s">
        <v>76</v>
      </c>
      <c r="C20" t="s">
        <v>77</v>
      </c>
      <c r="D20" t="s">
        <v>75</v>
      </c>
      <c r="E20" s="2">
        <v>36442</v>
      </c>
      <c r="F20" s="5">
        <f>DATEDIF(Table3[[#This Row],[Geburtstag]],$F$1,"y")</f>
        <v>24</v>
      </c>
      <c r="G20" s="5">
        <v>5</v>
      </c>
      <c r="H20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2.75</v>
      </c>
      <c r="I20" s="5">
        <f>Table3[[#This Row],[SOLL]]-Table3[[#This Row],[HABEN]]</f>
        <v>2.25</v>
      </c>
      <c r="J20" s="5"/>
      <c r="K20" s="5"/>
      <c r="L20" s="5">
        <v>2.75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</row>
    <row r="21" spans="1:32" x14ac:dyDescent="0.3">
      <c r="A21" t="s">
        <v>78</v>
      </c>
      <c r="B21" t="s">
        <v>80</v>
      </c>
      <c r="C21" t="s">
        <v>81</v>
      </c>
      <c r="D21" t="s">
        <v>79</v>
      </c>
      <c r="E21" s="2">
        <v>30420</v>
      </c>
      <c r="F21" s="5">
        <f>DATEDIF(Table3[[#This Row],[Geburtstag]],$F$1,"y")</f>
        <v>40</v>
      </c>
      <c r="G21" s="5">
        <v>5</v>
      </c>
      <c r="H21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2.75</v>
      </c>
      <c r="I21" s="5">
        <f>Table3[[#This Row],[SOLL]]-Table3[[#This Row],[HABEN]]</f>
        <v>2.25</v>
      </c>
      <c r="J21" s="5"/>
      <c r="K21" s="5"/>
      <c r="L21" s="5"/>
      <c r="M21" s="5">
        <v>2.75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</row>
    <row r="22" spans="1:32" x14ac:dyDescent="0.3">
      <c r="A22" t="s">
        <v>82</v>
      </c>
      <c r="B22" t="s">
        <v>84</v>
      </c>
      <c r="C22" t="s">
        <v>85</v>
      </c>
      <c r="D22" t="s">
        <v>83</v>
      </c>
      <c r="E22" s="2">
        <v>28458</v>
      </c>
      <c r="F22" s="5">
        <f>DATEDIF(Table3[[#This Row],[Geburtstag]],$F$1,"y")</f>
        <v>46</v>
      </c>
      <c r="G22" s="5">
        <v>5</v>
      </c>
      <c r="H22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22" s="5">
        <f>Table3[[#This Row],[SOLL]]-Table3[[#This Row],[HABEN]]</f>
        <v>5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</row>
    <row r="23" spans="1:32" x14ac:dyDescent="0.3">
      <c r="A23" t="s">
        <v>86</v>
      </c>
      <c r="B23" t="s">
        <v>88</v>
      </c>
      <c r="C23" t="s">
        <v>89</v>
      </c>
      <c r="D23" t="s">
        <v>87</v>
      </c>
      <c r="E23" s="2">
        <v>31143</v>
      </c>
      <c r="F23" s="5">
        <f>DATEDIF(Table3[[#This Row],[Geburtstag]],$F$1,"y")</f>
        <v>38</v>
      </c>
      <c r="G23" s="5">
        <v>5</v>
      </c>
      <c r="H23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23" s="5">
        <f>Table3[[#This Row],[SOLL]]-Table3[[#This Row],[HABEN]]</f>
        <v>5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</row>
    <row r="24" spans="1:32" x14ac:dyDescent="0.3">
      <c r="A24" t="s">
        <v>90</v>
      </c>
      <c r="B24" t="s">
        <v>92</v>
      </c>
      <c r="C24" t="s">
        <v>93</v>
      </c>
      <c r="D24" t="s">
        <v>91</v>
      </c>
      <c r="E24" s="2">
        <v>24620</v>
      </c>
      <c r="F24" s="5">
        <f>DATEDIF(Table3[[#This Row],[Geburtstag]],$F$1,"y")</f>
        <v>56</v>
      </c>
      <c r="G24" s="5">
        <v>5</v>
      </c>
      <c r="H24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24" s="5">
        <f>Table3[[#This Row],[SOLL]]-Table3[[#This Row],[HABEN]]</f>
        <v>5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</row>
    <row r="25" spans="1:32" x14ac:dyDescent="0.3">
      <c r="A25" t="s">
        <v>94</v>
      </c>
      <c r="B25" t="s">
        <v>92</v>
      </c>
      <c r="C25" t="s">
        <v>96</v>
      </c>
      <c r="D25" t="s">
        <v>95</v>
      </c>
      <c r="E25" s="2">
        <v>24569</v>
      </c>
      <c r="F25" s="5">
        <f>DATEDIF(Table3[[#This Row],[Geburtstag]],$F$1,"y")</f>
        <v>56</v>
      </c>
      <c r="G25" s="5">
        <v>5</v>
      </c>
      <c r="H25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25" s="5">
        <f>Table3[[#This Row],[SOLL]]-Table3[[#This Row],[HABEN]]</f>
        <v>5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</row>
    <row r="26" spans="1:32" x14ac:dyDescent="0.3">
      <c r="A26" t="s">
        <v>97</v>
      </c>
      <c r="B26" t="s">
        <v>99</v>
      </c>
      <c r="C26" t="s">
        <v>100</v>
      </c>
      <c r="D26" t="s">
        <v>98</v>
      </c>
      <c r="E26" s="2">
        <v>38865</v>
      </c>
      <c r="F26" s="5">
        <f>DATEDIF(Table3[[#This Row],[Geburtstag]],$F$1,"y")</f>
        <v>17</v>
      </c>
      <c r="G26" s="5">
        <v>5</v>
      </c>
      <c r="H26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3.5</v>
      </c>
      <c r="I26" s="5">
        <f>Table3[[#This Row],[SOLL]]-Table3[[#This Row],[HABEN]]</f>
        <v>1.5</v>
      </c>
      <c r="J26" s="5">
        <v>3.5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</row>
    <row r="27" spans="1:32" ht="14.25" customHeight="1" x14ac:dyDescent="0.3">
      <c r="A27" t="s">
        <v>102</v>
      </c>
      <c r="B27" t="s">
        <v>104</v>
      </c>
      <c r="C27" t="s">
        <v>105</v>
      </c>
      <c r="D27" s="1" t="s">
        <v>103</v>
      </c>
      <c r="E27" s="2">
        <v>38898</v>
      </c>
      <c r="F27" s="5">
        <f>DATEDIF(Table3[[#This Row],[Geburtstag]],$F$1,"y")</f>
        <v>17</v>
      </c>
      <c r="G27" s="5">
        <v>5</v>
      </c>
      <c r="H27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27" s="5">
        <f>Table3[[#This Row],[SOLL]]-Table3[[#This Row],[HABEN]]</f>
        <v>5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</row>
    <row r="28" spans="1:32" x14ac:dyDescent="0.3">
      <c r="A28" t="s">
        <v>106</v>
      </c>
      <c r="B28" t="s">
        <v>108</v>
      </c>
      <c r="C28" t="s">
        <v>109</v>
      </c>
      <c r="D28" t="s">
        <v>107</v>
      </c>
      <c r="E28" s="2">
        <v>35976</v>
      </c>
      <c r="F28" s="5">
        <f>DATEDIF(Table3[[#This Row],[Geburtstag]],$F$1,"y")</f>
        <v>25</v>
      </c>
      <c r="G28" s="5">
        <v>2.5</v>
      </c>
      <c r="H28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28" s="5">
        <f>Table3[[#This Row],[SOLL]]-Table3[[#This Row],[HABEN]]</f>
        <v>2.5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</row>
    <row r="29" spans="1:32" x14ac:dyDescent="0.3">
      <c r="A29" t="s">
        <v>110</v>
      </c>
      <c r="B29" t="s">
        <v>112</v>
      </c>
      <c r="C29" t="s">
        <v>113</v>
      </c>
      <c r="D29" t="s">
        <v>111</v>
      </c>
      <c r="E29" s="2">
        <v>27712</v>
      </c>
      <c r="F29" s="5">
        <f>DATEDIF(Table3[[#This Row],[Geburtstag]],$F$1,"y")</f>
        <v>48</v>
      </c>
      <c r="G29" s="5">
        <v>5</v>
      </c>
      <c r="H29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29" s="5">
        <f>Table3[[#This Row],[SOLL]]-Table3[[#This Row],[HABEN]]</f>
        <v>5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</row>
    <row r="30" spans="1:32" x14ac:dyDescent="0.3">
      <c r="A30" t="s">
        <v>114</v>
      </c>
      <c r="B30" t="s">
        <v>116</v>
      </c>
      <c r="C30" t="s">
        <v>117</v>
      </c>
      <c r="D30" t="s">
        <v>115</v>
      </c>
      <c r="E30" s="2">
        <v>39944</v>
      </c>
      <c r="F30" s="5">
        <f>DATEDIF(Table3[[#This Row],[Geburtstag]],$F$1,"y")</f>
        <v>14</v>
      </c>
      <c r="G30" s="5">
        <v>5</v>
      </c>
      <c r="H30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4.5</v>
      </c>
      <c r="I30" s="5">
        <f>Table3[[#This Row],[SOLL]]-Table3[[#This Row],[HABEN]]</f>
        <v>0.5</v>
      </c>
      <c r="J30" s="5"/>
      <c r="K30" s="5"/>
      <c r="L30" s="5"/>
      <c r="M30" s="5"/>
      <c r="N30" s="5">
        <v>4.5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</row>
    <row r="31" spans="1:32" x14ac:dyDescent="0.3">
      <c r="A31" t="s">
        <v>119</v>
      </c>
      <c r="B31" t="s">
        <v>118</v>
      </c>
      <c r="C31" t="s">
        <v>121</v>
      </c>
      <c r="D31" t="s">
        <v>120</v>
      </c>
      <c r="E31" s="2">
        <v>30079</v>
      </c>
      <c r="F31" s="5">
        <f>DATEDIF(Table3[[#This Row],[Geburtstag]],$F$1,"y")</f>
        <v>41</v>
      </c>
      <c r="G31" s="5">
        <v>5</v>
      </c>
      <c r="H31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4.5</v>
      </c>
      <c r="I31" s="5">
        <f>Table3[[#This Row],[SOLL]]-Table3[[#This Row],[HABEN]]</f>
        <v>0.5</v>
      </c>
      <c r="J31" s="5"/>
      <c r="K31" s="5"/>
      <c r="L31" s="5"/>
      <c r="M31" s="5">
        <v>1.5</v>
      </c>
      <c r="N31" s="5"/>
      <c r="O31" s="5"/>
      <c r="P31" s="5">
        <v>3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2" spans="1:32" x14ac:dyDescent="0.3">
      <c r="A32" t="s">
        <v>122</v>
      </c>
      <c r="B32" t="s">
        <v>124</v>
      </c>
      <c r="C32" t="s">
        <v>117</v>
      </c>
      <c r="D32" t="s">
        <v>123</v>
      </c>
      <c r="E32" s="2">
        <v>32083</v>
      </c>
      <c r="F32" s="5">
        <f>DATEDIF(Table3[[#This Row],[Geburtstag]],$F$1,"y")</f>
        <v>36</v>
      </c>
      <c r="G32" s="5">
        <v>5</v>
      </c>
      <c r="H32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32" s="5">
        <f>Table3[[#This Row],[SOLL]]-Table3[[#This Row],[HABEN]]</f>
        <v>5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</row>
    <row r="33" spans="1:32" x14ac:dyDescent="0.3">
      <c r="A33" t="s">
        <v>125</v>
      </c>
      <c r="B33" t="s">
        <v>127</v>
      </c>
      <c r="C33" t="s">
        <v>128</v>
      </c>
      <c r="D33" t="s">
        <v>126</v>
      </c>
      <c r="E33" s="2">
        <v>32505</v>
      </c>
      <c r="F33" s="5">
        <f>DATEDIF(Table3[[#This Row],[Geburtstag]],$F$1,"y")</f>
        <v>35</v>
      </c>
      <c r="G33" s="5">
        <v>5</v>
      </c>
      <c r="H33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33" s="5">
        <f>Table3[[#This Row],[SOLL]]-Table3[[#This Row],[HABEN]]</f>
        <v>5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</row>
    <row r="34" spans="1:32" x14ac:dyDescent="0.3">
      <c r="A34" t="s">
        <v>130</v>
      </c>
      <c r="B34" t="s">
        <v>129</v>
      </c>
      <c r="C34" t="s">
        <v>132</v>
      </c>
      <c r="D34" t="s">
        <v>131</v>
      </c>
      <c r="E34" s="2">
        <v>39472</v>
      </c>
      <c r="F34" s="5">
        <f>DATEDIF(Table3[[#This Row],[Geburtstag]],$F$1,"y")</f>
        <v>15</v>
      </c>
      <c r="G34" s="5">
        <v>5</v>
      </c>
      <c r="H34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5</v>
      </c>
      <c r="I34" s="5">
        <f>Table3[[#This Row],[SOLL]]-Table3[[#This Row],[HABEN]]</f>
        <v>0</v>
      </c>
      <c r="J34" s="5"/>
      <c r="K34" s="5"/>
      <c r="L34" s="5"/>
      <c r="M34" s="5"/>
      <c r="N34" s="5"/>
      <c r="O34" s="5">
        <v>5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</row>
    <row r="35" spans="1:32" x14ac:dyDescent="0.3">
      <c r="A35" t="s">
        <v>133</v>
      </c>
      <c r="B35" t="s">
        <v>135</v>
      </c>
      <c r="C35" t="s">
        <v>136</v>
      </c>
      <c r="D35" t="s">
        <v>134</v>
      </c>
      <c r="E35" s="2">
        <v>39109</v>
      </c>
      <c r="F35" s="5">
        <f>DATEDIF(Table3[[#This Row],[Geburtstag]],$F$1,"y")</f>
        <v>16</v>
      </c>
      <c r="G35" s="5">
        <v>5</v>
      </c>
      <c r="H35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35" s="5">
        <f>Table3[[#This Row],[SOLL]]-Table3[[#This Row],[HABEN]]</f>
        <v>5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</row>
    <row r="36" spans="1:32" x14ac:dyDescent="0.3">
      <c r="A36" t="s">
        <v>137</v>
      </c>
      <c r="B36" t="s">
        <v>139</v>
      </c>
      <c r="C36" t="s">
        <v>140</v>
      </c>
      <c r="D36" t="s">
        <v>138</v>
      </c>
      <c r="E36" s="2">
        <v>28147</v>
      </c>
      <c r="F36" s="5">
        <f>DATEDIF(Table3[[#This Row],[Geburtstag]],$F$1,"y")</f>
        <v>46</v>
      </c>
      <c r="G36" s="5">
        <v>5</v>
      </c>
      <c r="H36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3</v>
      </c>
      <c r="I36" s="5">
        <f>Table3[[#This Row],[SOLL]]-Table3[[#This Row],[HABEN]]</f>
        <v>2</v>
      </c>
      <c r="J36" s="5"/>
      <c r="K36" s="5"/>
      <c r="L36" s="5"/>
      <c r="M36" s="5">
        <v>3</v>
      </c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</row>
    <row r="37" spans="1:32" x14ac:dyDescent="0.3">
      <c r="A37" t="s">
        <v>141</v>
      </c>
      <c r="B37" t="s">
        <v>139</v>
      </c>
      <c r="C37" t="s">
        <v>143</v>
      </c>
      <c r="D37" t="s">
        <v>142</v>
      </c>
      <c r="E37" s="2">
        <v>39009</v>
      </c>
      <c r="F37" s="5">
        <f>DATEDIF(Table3[[#This Row],[Geburtstag]],$F$1,"y")</f>
        <v>17</v>
      </c>
      <c r="G37" s="5">
        <v>5</v>
      </c>
      <c r="H37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2</v>
      </c>
      <c r="I37" s="5">
        <f>Table3[[#This Row],[SOLL]]-Table3[[#This Row],[HABEN]]</f>
        <v>3</v>
      </c>
      <c r="J37" s="5"/>
      <c r="K37" s="5"/>
      <c r="L37" s="5"/>
      <c r="M37" s="5">
        <v>2</v>
      </c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</row>
    <row r="38" spans="1:32" x14ac:dyDescent="0.3">
      <c r="A38" t="s">
        <v>144</v>
      </c>
      <c r="B38" t="s">
        <v>146</v>
      </c>
      <c r="C38" t="s">
        <v>147</v>
      </c>
      <c r="D38" t="s">
        <v>145</v>
      </c>
      <c r="E38" s="2">
        <v>36760</v>
      </c>
      <c r="F38" s="5">
        <f>DATEDIF(Table3[[#This Row],[Geburtstag]],$F$1,"y")</f>
        <v>23</v>
      </c>
      <c r="G38" s="5">
        <v>5</v>
      </c>
      <c r="H38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38" s="5">
        <f>Table3[[#This Row],[SOLL]]-Table3[[#This Row],[HABEN]]</f>
        <v>5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</row>
    <row r="39" spans="1:32" ht="15" customHeight="1" x14ac:dyDescent="0.3">
      <c r="A39" t="s">
        <v>148</v>
      </c>
      <c r="B39" t="s">
        <v>150</v>
      </c>
      <c r="C39" t="s">
        <v>151</v>
      </c>
      <c r="D39" s="1" t="s">
        <v>149</v>
      </c>
      <c r="E39" s="2">
        <v>34215</v>
      </c>
      <c r="F39" s="5">
        <f>DATEDIF(Table3[[#This Row],[Geburtstag]],$F$1,"y")</f>
        <v>30</v>
      </c>
      <c r="G39" s="5">
        <v>5</v>
      </c>
      <c r="H39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39" s="5">
        <f>Table3[[#This Row],[SOLL]]-Table3[[#This Row],[HABEN]]</f>
        <v>5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</row>
    <row r="40" spans="1:32" x14ac:dyDescent="0.3">
      <c r="A40" t="s">
        <v>152</v>
      </c>
      <c r="B40" t="s">
        <v>154</v>
      </c>
      <c r="C40" t="s">
        <v>155</v>
      </c>
      <c r="D40" t="s">
        <v>153</v>
      </c>
      <c r="E40" s="2">
        <v>37091</v>
      </c>
      <c r="F40" s="5">
        <f>DATEDIF(Table3[[#This Row],[Geburtstag]],$F$1,"y")</f>
        <v>22</v>
      </c>
      <c r="G40" s="5">
        <v>5</v>
      </c>
      <c r="H40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5</v>
      </c>
      <c r="I40" s="5">
        <f>Table3[[#This Row],[SOLL]]-Table3[[#This Row],[HABEN]]</f>
        <v>0</v>
      </c>
      <c r="J40" s="5"/>
      <c r="K40" s="5"/>
      <c r="L40" s="5"/>
      <c r="M40" s="5"/>
      <c r="N40" s="5"/>
      <c r="O40" s="5"/>
      <c r="P40" s="5"/>
      <c r="Q40" s="5">
        <v>5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</row>
    <row r="41" spans="1:32" x14ac:dyDescent="0.3">
      <c r="A41" t="s">
        <v>156</v>
      </c>
      <c r="B41" t="s">
        <v>154</v>
      </c>
      <c r="C41" t="s">
        <v>158</v>
      </c>
      <c r="D41" t="s">
        <v>157</v>
      </c>
      <c r="E41" s="2">
        <v>35005</v>
      </c>
      <c r="F41" s="5">
        <f>DATEDIF(Table3[[#This Row],[Geburtstag]],$F$1,"y")</f>
        <v>28</v>
      </c>
      <c r="G41" s="5">
        <v>5</v>
      </c>
      <c r="H41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5</v>
      </c>
      <c r="I41" s="5">
        <f>Table3[[#This Row],[SOLL]]-Table3[[#This Row],[HABEN]]</f>
        <v>0</v>
      </c>
      <c r="J41" s="5"/>
      <c r="K41" s="5"/>
      <c r="L41" s="5"/>
      <c r="M41" s="5"/>
      <c r="N41" s="5"/>
      <c r="O41" s="5">
        <v>5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</row>
    <row r="42" spans="1:32" ht="18" customHeight="1" x14ac:dyDescent="0.3">
      <c r="A42" t="s">
        <v>159</v>
      </c>
      <c r="B42" t="s">
        <v>161</v>
      </c>
      <c r="C42" t="s">
        <v>162</v>
      </c>
      <c r="D42" s="1" t="s">
        <v>160</v>
      </c>
      <c r="E42" s="2">
        <v>36945</v>
      </c>
      <c r="F42" s="5">
        <f>DATEDIF(Table3[[#This Row],[Geburtstag]],$F$1,"y")</f>
        <v>22</v>
      </c>
      <c r="G42" s="5">
        <v>2.5</v>
      </c>
      <c r="H42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42" s="5">
        <f>Table3[[#This Row],[SOLL]]-Table3[[#This Row],[HABEN]]</f>
        <v>2.5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</row>
    <row r="43" spans="1:32" x14ac:dyDescent="0.3">
      <c r="A43" t="s">
        <v>164</v>
      </c>
      <c r="B43" t="s">
        <v>163</v>
      </c>
      <c r="C43" t="s">
        <v>166</v>
      </c>
      <c r="D43" t="s">
        <v>165</v>
      </c>
      <c r="E43" s="2">
        <v>27019</v>
      </c>
      <c r="F43" s="5">
        <f>DATEDIF(Table3[[#This Row],[Geburtstag]],$F$1,"y")</f>
        <v>50</v>
      </c>
      <c r="G43" s="5">
        <v>5</v>
      </c>
      <c r="H43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5</v>
      </c>
      <c r="I43" s="5">
        <f>Table3[[#This Row],[SOLL]]-Table3[[#This Row],[HABEN]]</f>
        <v>0</v>
      </c>
      <c r="J43" s="5"/>
      <c r="K43" s="5"/>
      <c r="L43" s="5"/>
      <c r="M43" s="5"/>
      <c r="N43" s="5">
        <v>5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</row>
    <row r="44" spans="1:32" x14ac:dyDescent="0.3">
      <c r="A44" t="s">
        <v>167</v>
      </c>
      <c r="B44" t="s">
        <v>169</v>
      </c>
      <c r="C44" t="s">
        <v>170</v>
      </c>
      <c r="D44" t="s">
        <v>168</v>
      </c>
      <c r="E44" s="2">
        <v>30715</v>
      </c>
      <c r="F44" s="5">
        <f>DATEDIF(Table3[[#This Row],[Geburtstag]],$F$1,"y")</f>
        <v>39</v>
      </c>
      <c r="G44" s="5">
        <v>5</v>
      </c>
      <c r="H44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5</v>
      </c>
      <c r="I44" s="5">
        <f>Table3[[#This Row],[SOLL]]-Table3[[#This Row],[HABEN]]</f>
        <v>0</v>
      </c>
      <c r="J44" s="5"/>
      <c r="K44" s="5"/>
      <c r="L44" s="5"/>
      <c r="M44" s="5"/>
      <c r="N44" s="5"/>
      <c r="O44" s="5">
        <v>5</v>
      </c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</row>
    <row r="45" spans="1:32" x14ac:dyDescent="0.3">
      <c r="A45" t="s">
        <v>171</v>
      </c>
      <c r="B45" t="s">
        <v>173</v>
      </c>
      <c r="C45" t="s">
        <v>174</v>
      </c>
      <c r="D45" t="s">
        <v>172</v>
      </c>
      <c r="E45" s="2">
        <v>19497</v>
      </c>
      <c r="F45" s="5">
        <f>DATEDIF(Table3[[#This Row],[Geburtstag]],$F$1,"y")</f>
        <v>70</v>
      </c>
      <c r="G45" s="5">
        <v>5</v>
      </c>
      <c r="H45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2.5</v>
      </c>
      <c r="I45" s="5">
        <f>Table3[[#This Row],[SOLL]]-Table3[[#This Row],[HABEN]]</f>
        <v>2.5</v>
      </c>
      <c r="J45" s="5"/>
      <c r="K45" s="5"/>
      <c r="L45" s="5"/>
      <c r="M45" s="5"/>
      <c r="N45" s="5"/>
      <c r="O45" s="5"/>
      <c r="P45" s="5"/>
      <c r="Q45" s="5">
        <v>2.5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</row>
    <row r="46" spans="1:32" x14ac:dyDescent="0.3">
      <c r="A46" t="s">
        <v>175</v>
      </c>
      <c r="B46" t="s">
        <v>177</v>
      </c>
      <c r="C46" t="s">
        <v>65</v>
      </c>
      <c r="D46" t="s">
        <v>176</v>
      </c>
      <c r="E46" s="2">
        <v>28124</v>
      </c>
      <c r="F46" s="5">
        <f>DATEDIF(Table3[[#This Row],[Geburtstag]],$F$1,"y")</f>
        <v>47</v>
      </c>
      <c r="G46" s="5">
        <v>5</v>
      </c>
      <c r="H46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1</v>
      </c>
      <c r="I46" s="5">
        <f>Table3[[#This Row],[SOLL]]-Table3[[#This Row],[HABEN]]</f>
        <v>4</v>
      </c>
      <c r="J46" s="5"/>
      <c r="K46" s="5">
        <v>1</v>
      </c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</row>
    <row r="47" spans="1:32" x14ac:dyDescent="0.3">
      <c r="A47" t="s">
        <v>178</v>
      </c>
      <c r="B47" t="s">
        <v>177</v>
      </c>
      <c r="C47" t="s">
        <v>180</v>
      </c>
      <c r="D47" t="s">
        <v>179</v>
      </c>
      <c r="E47" s="2">
        <v>39788</v>
      </c>
      <c r="F47" s="5">
        <f>DATEDIF(Table3[[#This Row],[Geburtstag]],$F$1,"y")</f>
        <v>15</v>
      </c>
      <c r="G47" s="5">
        <v>5</v>
      </c>
      <c r="H47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1</v>
      </c>
      <c r="I47" s="5">
        <f>Table3[[#This Row],[SOLL]]-Table3[[#This Row],[HABEN]]</f>
        <v>4</v>
      </c>
      <c r="J47" s="5"/>
      <c r="K47" s="5">
        <v>1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</row>
    <row r="48" spans="1:32" x14ac:dyDescent="0.3">
      <c r="A48" t="s">
        <v>181</v>
      </c>
      <c r="B48" t="s">
        <v>183</v>
      </c>
      <c r="C48" t="s">
        <v>184</v>
      </c>
      <c r="D48" t="s">
        <v>182</v>
      </c>
      <c r="E48" s="2">
        <v>23877</v>
      </c>
      <c r="F48" s="5">
        <f>DATEDIF(Table3[[#This Row],[Geburtstag]],$F$1,"y")</f>
        <v>58</v>
      </c>
      <c r="G48" s="5">
        <v>5</v>
      </c>
      <c r="H48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5</v>
      </c>
      <c r="I48" s="5">
        <f>Table3[[#This Row],[SOLL]]-Table3[[#This Row],[HABEN]]</f>
        <v>0</v>
      </c>
      <c r="J48" s="5"/>
      <c r="K48" s="5"/>
      <c r="L48" s="5"/>
      <c r="M48" s="5">
        <v>5</v>
      </c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</row>
    <row r="49" spans="1:32" x14ac:dyDescent="0.3">
      <c r="A49" t="s">
        <v>185</v>
      </c>
      <c r="B49" t="s">
        <v>183</v>
      </c>
      <c r="C49" t="s">
        <v>187</v>
      </c>
      <c r="D49" t="s">
        <v>186</v>
      </c>
      <c r="E49" s="2">
        <v>37928</v>
      </c>
      <c r="F49" s="5">
        <f>DATEDIF(Table3[[#This Row],[Geburtstag]],$F$1,"y")</f>
        <v>20</v>
      </c>
      <c r="G49" s="5">
        <v>5</v>
      </c>
      <c r="H49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5</v>
      </c>
      <c r="I49" s="5">
        <f>Table3[[#This Row],[SOLL]]-Table3[[#This Row],[HABEN]]</f>
        <v>0</v>
      </c>
      <c r="J49" s="5"/>
      <c r="K49" s="5"/>
      <c r="L49" s="5"/>
      <c r="M49" s="5">
        <v>5</v>
      </c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</row>
    <row r="50" spans="1:32" x14ac:dyDescent="0.3">
      <c r="A50" t="s">
        <v>189</v>
      </c>
      <c r="B50" t="s">
        <v>191</v>
      </c>
      <c r="C50" t="s">
        <v>192</v>
      </c>
      <c r="D50" t="s">
        <v>190</v>
      </c>
      <c r="E50" s="2">
        <v>38813</v>
      </c>
      <c r="F50" s="5">
        <f>DATEDIF(Table3[[#This Row],[Geburtstag]],$F$1,"y")</f>
        <v>17</v>
      </c>
      <c r="G50" s="5">
        <v>5</v>
      </c>
      <c r="H50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50" s="5">
        <f>Table3[[#This Row],[SOLL]]-Table3[[#This Row],[HABEN]]</f>
        <v>5</v>
      </c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</row>
    <row r="51" spans="1:32" x14ac:dyDescent="0.3">
      <c r="A51" t="s">
        <v>194</v>
      </c>
      <c r="B51" t="s">
        <v>193</v>
      </c>
      <c r="C51" t="s">
        <v>196</v>
      </c>
      <c r="D51" t="s">
        <v>195</v>
      </c>
      <c r="E51" s="2">
        <v>39735</v>
      </c>
      <c r="F51" s="5">
        <f>DATEDIF(Table3[[#This Row],[Geburtstag]],$F$1,"y")</f>
        <v>15</v>
      </c>
      <c r="G51" s="5">
        <v>5</v>
      </c>
      <c r="H51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5</v>
      </c>
      <c r="I51" s="5">
        <f>Table3[[#This Row],[SOLL]]-Table3[[#This Row],[HABEN]]</f>
        <v>0</v>
      </c>
      <c r="J51" s="5"/>
      <c r="K51" s="5"/>
      <c r="L51" s="5"/>
      <c r="M51" s="5"/>
      <c r="N51" s="5">
        <v>5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</row>
    <row r="52" spans="1:32" x14ac:dyDescent="0.3">
      <c r="A52" t="s">
        <v>197</v>
      </c>
      <c r="B52" t="s">
        <v>199</v>
      </c>
      <c r="C52" t="s">
        <v>200</v>
      </c>
      <c r="D52" t="s">
        <v>198</v>
      </c>
      <c r="E52" s="2">
        <v>39236</v>
      </c>
      <c r="F52" s="5">
        <f>DATEDIF(Table3[[#This Row],[Geburtstag]],$F$1,"y")</f>
        <v>16</v>
      </c>
      <c r="G52" s="5">
        <v>5</v>
      </c>
      <c r="H52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5</v>
      </c>
      <c r="I52" s="5">
        <f>Table3[[#This Row],[SOLL]]-Table3[[#This Row],[HABEN]]</f>
        <v>0</v>
      </c>
      <c r="J52" s="5"/>
      <c r="K52" s="5"/>
      <c r="L52" s="5"/>
      <c r="M52" s="5">
        <v>3</v>
      </c>
      <c r="N52" s="5">
        <v>2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</row>
    <row r="53" spans="1:32" x14ac:dyDescent="0.3">
      <c r="A53" t="s">
        <v>201</v>
      </c>
      <c r="B53" t="s">
        <v>203</v>
      </c>
      <c r="C53" t="s">
        <v>204</v>
      </c>
      <c r="D53" t="s">
        <v>202</v>
      </c>
      <c r="E53" s="2">
        <v>29459</v>
      </c>
      <c r="F53" s="5">
        <f>DATEDIF(Table3[[#This Row],[Geburtstag]],$F$1,"y")</f>
        <v>43</v>
      </c>
      <c r="G53" s="5">
        <v>5</v>
      </c>
      <c r="H53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53" s="5">
        <f>Table3[[#This Row],[SOLL]]-Table3[[#This Row],[HABEN]]</f>
        <v>5</v>
      </c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</row>
    <row r="54" spans="1:32" x14ac:dyDescent="0.3">
      <c r="A54" t="s">
        <v>205</v>
      </c>
      <c r="B54" t="s">
        <v>207</v>
      </c>
      <c r="C54" t="s">
        <v>208</v>
      </c>
      <c r="D54" t="s">
        <v>206</v>
      </c>
      <c r="E54" s="2">
        <v>36520</v>
      </c>
      <c r="F54" s="5">
        <f>DATEDIF(Table3[[#This Row],[Geburtstag]],$F$1,"y")</f>
        <v>24</v>
      </c>
      <c r="G54" s="5">
        <v>5</v>
      </c>
      <c r="H54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54" s="5">
        <f>Table3[[#This Row],[SOLL]]-Table3[[#This Row],[HABEN]]</f>
        <v>5</v>
      </c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</row>
    <row r="55" spans="1:32" x14ac:dyDescent="0.3">
      <c r="A55" t="s">
        <v>209</v>
      </c>
      <c r="B55" t="s">
        <v>211</v>
      </c>
      <c r="C55" t="s">
        <v>212</v>
      </c>
      <c r="D55" t="s">
        <v>210</v>
      </c>
      <c r="E55" s="2">
        <v>22029</v>
      </c>
      <c r="F55" s="5">
        <f>DATEDIF(Table3[[#This Row],[Geburtstag]],$F$1,"y")</f>
        <v>63</v>
      </c>
      <c r="G55" s="5">
        <v>5</v>
      </c>
      <c r="H55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55" s="5">
        <f>Table3[[#This Row],[SOLL]]-Table3[[#This Row],[HABEN]]</f>
        <v>5</v>
      </c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</row>
    <row r="56" spans="1:32" x14ac:dyDescent="0.3">
      <c r="A56" t="s">
        <v>213</v>
      </c>
      <c r="B56" t="s">
        <v>215</v>
      </c>
      <c r="C56" t="s">
        <v>216</v>
      </c>
      <c r="D56" t="s">
        <v>214</v>
      </c>
      <c r="E56" s="2">
        <v>29452</v>
      </c>
      <c r="F56" s="5">
        <f>DATEDIF(Table3[[#This Row],[Geburtstag]],$F$1,"y")</f>
        <v>43</v>
      </c>
      <c r="G56" s="5">
        <v>0</v>
      </c>
      <c r="H56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56" s="5">
        <f>Table3[[#This Row],[SOLL]]-Table3[[#This Row],[HABEN]]</f>
        <v>0</v>
      </c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</row>
    <row r="57" spans="1:32" x14ac:dyDescent="0.3">
      <c r="A57" t="s">
        <v>217</v>
      </c>
      <c r="B57" t="s">
        <v>215</v>
      </c>
      <c r="C57" t="s">
        <v>109</v>
      </c>
      <c r="D57" t="s">
        <v>218</v>
      </c>
      <c r="E57" s="2">
        <v>38842</v>
      </c>
      <c r="F57" s="5">
        <f>DATEDIF(Table3[[#This Row],[Geburtstag]],$F$1,"y")</f>
        <v>17</v>
      </c>
      <c r="G57" s="5">
        <v>5</v>
      </c>
      <c r="H57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3</v>
      </c>
      <c r="I57" s="5">
        <f>Table3[[#This Row],[SOLL]]-Table3[[#This Row],[HABEN]]</f>
        <v>2</v>
      </c>
      <c r="J57" s="5"/>
      <c r="K57" s="5"/>
      <c r="L57" s="5"/>
      <c r="M57" s="5"/>
      <c r="N57" s="5"/>
      <c r="O57" s="5">
        <v>3</v>
      </c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</row>
    <row r="58" spans="1:32" x14ac:dyDescent="0.3">
      <c r="A58" t="s">
        <v>221</v>
      </c>
      <c r="B58" t="s">
        <v>220</v>
      </c>
      <c r="C58" t="s">
        <v>223</v>
      </c>
      <c r="D58" t="s">
        <v>222</v>
      </c>
      <c r="E58" s="2">
        <v>30769</v>
      </c>
      <c r="F58" s="5">
        <f>DATEDIF(Table3[[#This Row],[Geburtstag]],$F$1,"y")</f>
        <v>39</v>
      </c>
      <c r="G58" s="5">
        <v>5</v>
      </c>
      <c r="H58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58" s="5">
        <f>Table3[[#This Row],[SOLL]]-Table3[[#This Row],[HABEN]]</f>
        <v>5</v>
      </c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</row>
    <row r="59" spans="1:32" x14ac:dyDescent="0.3">
      <c r="A59" t="s">
        <v>224</v>
      </c>
      <c r="B59" t="s">
        <v>226</v>
      </c>
      <c r="C59" t="s">
        <v>227</v>
      </c>
      <c r="D59" t="s">
        <v>225</v>
      </c>
      <c r="E59" s="2">
        <v>38141</v>
      </c>
      <c r="F59" s="5">
        <f>DATEDIF(Table3[[#This Row],[Geburtstag]],$F$1,"y")</f>
        <v>19</v>
      </c>
      <c r="G59" s="5">
        <v>5</v>
      </c>
      <c r="H59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59" s="5">
        <f>Table3[[#This Row],[SOLL]]-Table3[[#This Row],[HABEN]]</f>
        <v>5</v>
      </c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</row>
    <row r="60" spans="1:32" x14ac:dyDescent="0.3">
      <c r="A60" t="s">
        <v>228</v>
      </c>
      <c r="B60" t="s">
        <v>230</v>
      </c>
      <c r="C60" t="s">
        <v>231</v>
      </c>
      <c r="D60" t="s">
        <v>229</v>
      </c>
      <c r="E60" s="2">
        <v>38198</v>
      </c>
      <c r="F60" s="5">
        <f>DATEDIF(Table3[[#This Row],[Geburtstag]],$F$1,"y")</f>
        <v>19</v>
      </c>
      <c r="G60" s="5">
        <v>5</v>
      </c>
      <c r="H60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60" s="5">
        <f>Table3[[#This Row],[SOLL]]-Table3[[#This Row],[HABEN]]</f>
        <v>5</v>
      </c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</row>
    <row r="61" spans="1:32" x14ac:dyDescent="0.3">
      <c r="A61" t="s">
        <v>233</v>
      </c>
      <c r="B61" t="s">
        <v>230</v>
      </c>
      <c r="C61" t="s">
        <v>234</v>
      </c>
      <c r="D61" t="s">
        <v>232</v>
      </c>
      <c r="E61" s="2">
        <v>27348</v>
      </c>
      <c r="F61" s="5">
        <f>DATEDIF(Table3[[#This Row],[Geburtstag]],$F$1,"y")</f>
        <v>49</v>
      </c>
      <c r="G61" s="5">
        <v>5</v>
      </c>
      <c r="H61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61" s="5">
        <f>Table3[[#This Row],[SOLL]]-Table3[[#This Row],[HABEN]]</f>
        <v>5</v>
      </c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</row>
    <row r="62" spans="1:32" x14ac:dyDescent="0.3">
      <c r="A62" t="s">
        <v>235</v>
      </c>
      <c r="B62" t="s">
        <v>237</v>
      </c>
      <c r="C62" t="s">
        <v>238</v>
      </c>
      <c r="D62" t="s">
        <v>236</v>
      </c>
      <c r="E62" s="2">
        <v>31768</v>
      </c>
      <c r="F62" s="5">
        <f>DATEDIF(Table3[[#This Row],[Geburtstag]],$F$1,"y")</f>
        <v>37</v>
      </c>
      <c r="G62" s="5">
        <v>5</v>
      </c>
      <c r="H62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1</v>
      </c>
      <c r="I62" s="5">
        <f>Table3[[#This Row],[SOLL]]-Table3[[#This Row],[HABEN]]</f>
        <v>4</v>
      </c>
      <c r="J62" s="5"/>
      <c r="K62" s="5">
        <v>1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</row>
    <row r="63" spans="1:32" x14ac:dyDescent="0.3">
      <c r="A63" t="s">
        <v>239</v>
      </c>
      <c r="B63" t="s">
        <v>241</v>
      </c>
      <c r="C63" t="s">
        <v>242</v>
      </c>
      <c r="D63" t="s">
        <v>240</v>
      </c>
      <c r="E63" s="2">
        <v>28909</v>
      </c>
      <c r="F63" s="5">
        <f>DATEDIF(Table3[[#This Row],[Geburtstag]],$F$1,"y")</f>
        <v>44</v>
      </c>
      <c r="G63" s="5">
        <v>5</v>
      </c>
      <c r="H63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63" s="5">
        <f>Table3[[#This Row],[SOLL]]-Table3[[#This Row],[HABEN]]</f>
        <v>5</v>
      </c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</row>
    <row r="64" spans="1:32" x14ac:dyDescent="0.3">
      <c r="A64" t="s">
        <v>243</v>
      </c>
      <c r="B64" t="s">
        <v>245</v>
      </c>
      <c r="C64" t="s">
        <v>40</v>
      </c>
      <c r="D64" t="s">
        <v>244</v>
      </c>
      <c r="E64" s="2">
        <v>38649</v>
      </c>
      <c r="F64" s="5">
        <f>DATEDIF(Table3[[#This Row],[Geburtstag]],$F$1,"y")</f>
        <v>18</v>
      </c>
      <c r="G64" s="5">
        <v>5</v>
      </c>
      <c r="H64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64" s="5">
        <f>Table3[[#This Row],[SOLL]]-Table3[[#This Row],[HABEN]]</f>
        <v>5</v>
      </c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</row>
    <row r="65" spans="1:32" ht="14.1" customHeight="1" x14ac:dyDescent="0.3">
      <c r="A65" t="s">
        <v>248</v>
      </c>
      <c r="B65" t="s">
        <v>250</v>
      </c>
      <c r="C65" t="s">
        <v>251</v>
      </c>
      <c r="D65" s="1" t="s">
        <v>249</v>
      </c>
      <c r="E65" s="2">
        <v>27917</v>
      </c>
      <c r="F65" s="5">
        <f>DATEDIF(Table3[[#This Row],[Geburtstag]],$F$1,"y")</f>
        <v>47</v>
      </c>
      <c r="G65" s="5">
        <v>5</v>
      </c>
      <c r="H65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3.5</v>
      </c>
      <c r="I65" s="5">
        <f>Table3[[#This Row],[SOLL]]-Table3[[#This Row],[HABEN]]</f>
        <v>1.5</v>
      </c>
      <c r="J65" s="5"/>
      <c r="K65" s="5"/>
      <c r="L65" s="5"/>
      <c r="M65" s="5"/>
      <c r="N65" s="5"/>
      <c r="O65" s="5">
        <v>3.5</v>
      </c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</row>
    <row r="66" spans="1:32" ht="14.1" customHeight="1" x14ac:dyDescent="0.3">
      <c r="A66" t="s">
        <v>252</v>
      </c>
      <c r="B66" t="s">
        <v>254</v>
      </c>
      <c r="C66" t="s">
        <v>255</v>
      </c>
      <c r="D66" t="s">
        <v>253</v>
      </c>
      <c r="E66" s="2">
        <v>35329</v>
      </c>
      <c r="F66" s="5">
        <f>DATEDIF(Table3[[#This Row],[Geburtstag]],$F$1,"y")</f>
        <v>27</v>
      </c>
      <c r="G66" s="5">
        <v>5</v>
      </c>
      <c r="H66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22.25</v>
      </c>
      <c r="I66" s="5">
        <f>Table3[[#This Row],[SOLL]]-Table3[[#This Row],[HABEN]]</f>
        <v>-17.25</v>
      </c>
      <c r="J66" s="5"/>
      <c r="K66" s="5"/>
      <c r="L66" s="5">
        <v>3.5</v>
      </c>
      <c r="M66" s="5"/>
      <c r="N66" s="5">
        <v>5.5</v>
      </c>
      <c r="O66" s="5">
        <v>6.5</v>
      </c>
      <c r="P66" s="5">
        <v>3.5</v>
      </c>
      <c r="Q66" s="5">
        <v>3.25</v>
      </c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</row>
    <row r="67" spans="1:32" ht="14.1" customHeight="1" x14ac:dyDescent="0.3">
      <c r="A67" t="s">
        <v>257</v>
      </c>
      <c r="B67" t="s">
        <v>256</v>
      </c>
      <c r="C67" t="s">
        <v>259</v>
      </c>
      <c r="D67" t="s">
        <v>258</v>
      </c>
      <c r="E67" s="2">
        <v>30009</v>
      </c>
      <c r="F67" s="5">
        <f>DATEDIF(Table3[[#This Row],[Geburtstag]],$F$1,"y")</f>
        <v>41</v>
      </c>
      <c r="G67" s="5">
        <v>5</v>
      </c>
      <c r="H67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5</v>
      </c>
      <c r="I67" s="5">
        <f>Table3[[#This Row],[SOLL]]-Table3[[#This Row],[HABEN]]</f>
        <v>0</v>
      </c>
      <c r="J67" s="5"/>
      <c r="K67" s="5"/>
      <c r="L67" s="5"/>
      <c r="M67" s="5"/>
      <c r="N67" s="5"/>
      <c r="O67" s="5"/>
      <c r="P67" s="5"/>
      <c r="Q67" s="5">
        <v>5</v>
      </c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</row>
    <row r="68" spans="1:32" ht="14.1" customHeight="1" x14ac:dyDescent="0.3">
      <c r="A68" t="s">
        <v>261</v>
      </c>
      <c r="B68" t="s">
        <v>260</v>
      </c>
      <c r="C68" t="s">
        <v>263</v>
      </c>
      <c r="D68" t="s">
        <v>262</v>
      </c>
      <c r="E68" s="2">
        <v>29973</v>
      </c>
      <c r="F68" s="5">
        <f>DATEDIF(Table3[[#This Row],[Geburtstag]],$F$1,"y")</f>
        <v>41</v>
      </c>
      <c r="G68" s="5">
        <v>5</v>
      </c>
      <c r="H68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5.5</v>
      </c>
      <c r="I68" s="5">
        <f>Table3[[#This Row],[SOLL]]-Table3[[#This Row],[HABEN]]</f>
        <v>-0.5</v>
      </c>
      <c r="J68" s="5"/>
      <c r="K68" s="5"/>
      <c r="L68" s="5"/>
      <c r="M68" s="5"/>
      <c r="N68" s="5">
        <v>4.25</v>
      </c>
      <c r="O68" s="5">
        <v>1.25</v>
      </c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</row>
    <row r="69" spans="1:32" ht="14.1" customHeight="1" x14ac:dyDescent="0.3">
      <c r="A69" t="s">
        <v>264</v>
      </c>
      <c r="B69" t="s">
        <v>266</v>
      </c>
      <c r="C69" t="s">
        <v>267</v>
      </c>
      <c r="D69" t="s">
        <v>265</v>
      </c>
      <c r="E69" s="2">
        <v>25446</v>
      </c>
      <c r="F69" s="5">
        <f>DATEDIF(Table3[[#This Row],[Geburtstag]],$F$1,"y")</f>
        <v>54</v>
      </c>
      <c r="G69" s="5">
        <v>5</v>
      </c>
      <c r="H69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5.5</v>
      </c>
      <c r="I69" s="5">
        <f>Table3[[#This Row],[SOLL]]-Table3[[#This Row],[HABEN]]</f>
        <v>-0.5</v>
      </c>
      <c r="J69" s="5"/>
      <c r="K69" s="5">
        <v>0.5</v>
      </c>
      <c r="L69" s="5"/>
      <c r="M69" s="5">
        <v>3</v>
      </c>
      <c r="N69" s="5">
        <v>2</v>
      </c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</row>
    <row r="70" spans="1:32" ht="14.1" customHeight="1" x14ac:dyDescent="0.3">
      <c r="A70" t="s">
        <v>268</v>
      </c>
      <c r="B70" t="s">
        <v>270</v>
      </c>
      <c r="C70" t="s">
        <v>271</v>
      </c>
      <c r="D70" s="1" t="s">
        <v>269</v>
      </c>
      <c r="E70" s="2">
        <v>39703</v>
      </c>
      <c r="F70" s="5">
        <f>DATEDIF(Table3[[#This Row],[Geburtstag]],$F$1,"y")</f>
        <v>15</v>
      </c>
      <c r="G70" s="5">
        <v>5</v>
      </c>
      <c r="H70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4.5</v>
      </c>
      <c r="I70" s="5">
        <f>Table3[[#This Row],[SOLL]]-Table3[[#This Row],[HABEN]]</f>
        <v>0.5</v>
      </c>
      <c r="J70" s="5"/>
      <c r="K70" s="5"/>
      <c r="L70" s="5"/>
      <c r="M70" s="5"/>
      <c r="N70" s="5">
        <v>4.5</v>
      </c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</row>
    <row r="71" spans="1:32" ht="14.1" customHeight="1" x14ac:dyDescent="0.3">
      <c r="A71" t="s">
        <v>274</v>
      </c>
      <c r="B71" t="s">
        <v>273</v>
      </c>
      <c r="C71" t="s">
        <v>59</v>
      </c>
      <c r="D71" t="s">
        <v>275</v>
      </c>
      <c r="E71" s="2">
        <v>27306</v>
      </c>
      <c r="F71" s="5">
        <f>DATEDIF(Table3[[#This Row],[Geburtstag]],$F$1,"y")</f>
        <v>49</v>
      </c>
      <c r="G71" s="5">
        <v>0</v>
      </c>
      <c r="H71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71" s="5">
        <f>Table3[[#This Row],[SOLL]]-Table3[[#This Row],[HABEN]]</f>
        <v>0</v>
      </c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</row>
    <row r="72" spans="1:32" ht="14.1" customHeight="1" x14ac:dyDescent="0.3">
      <c r="A72" t="s">
        <v>276</v>
      </c>
      <c r="B72" t="s">
        <v>278</v>
      </c>
      <c r="C72" t="s">
        <v>279</v>
      </c>
      <c r="D72" s="1" t="s">
        <v>277</v>
      </c>
      <c r="E72" s="2">
        <v>30372</v>
      </c>
      <c r="F72" s="5">
        <f>DATEDIF(Table3[[#This Row],[Geburtstag]],$F$1,"y")</f>
        <v>40</v>
      </c>
      <c r="G72" s="5">
        <v>5</v>
      </c>
      <c r="H72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72" s="5">
        <f>Table3[[#This Row],[SOLL]]-Table3[[#This Row],[HABEN]]</f>
        <v>5</v>
      </c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</row>
    <row r="73" spans="1:32" ht="14.1" customHeight="1" x14ac:dyDescent="0.3">
      <c r="A73" t="s">
        <v>280</v>
      </c>
      <c r="B73" t="s">
        <v>282</v>
      </c>
      <c r="C73" t="s">
        <v>283</v>
      </c>
      <c r="D73" t="s">
        <v>281</v>
      </c>
      <c r="E73" s="2">
        <v>20755</v>
      </c>
      <c r="F73" s="5">
        <f>DATEDIF(Table3[[#This Row],[Geburtstag]],$F$1,"y")</f>
        <v>67</v>
      </c>
      <c r="G73" s="5">
        <v>5</v>
      </c>
      <c r="H73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73" s="5">
        <f>Table3[[#This Row],[SOLL]]-Table3[[#This Row],[HABEN]]</f>
        <v>5</v>
      </c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</row>
    <row r="74" spans="1:32" ht="14.1" customHeight="1" x14ac:dyDescent="0.3">
      <c r="A74" t="s">
        <v>286</v>
      </c>
      <c r="B74" t="s">
        <v>284</v>
      </c>
      <c r="C74" t="s">
        <v>287</v>
      </c>
      <c r="D74" s="1" t="s">
        <v>285</v>
      </c>
      <c r="E74" s="2">
        <v>29438</v>
      </c>
      <c r="F74" s="5">
        <f>DATEDIF(Table3[[#This Row],[Geburtstag]],$F$1,"y")</f>
        <v>43</v>
      </c>
      <c r="G74" s="5">
        <v>5</v>
      </c>
      <c r="H74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4</v>
      </c>
      <c r="I74" s="5">
        <f>Table3[[#This Row],[SOLL]]-Table3[[#This Row],[HABEN]]</f>
        <v>1</v>
      </c>
      <c r="J74" s="5"/>
      <c r="K74" s="5">
        <v>1</v>
      </c>
      <c r="L74" s="5"/>
      <c r="M74" s="5"/>
      <c r="N74" s="5"/>
      <c r="O74" s="5">
        <v>3</v>
      </c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</row>
    <row r="75" spans="1:32" ht="14.1" customHeight="1" x14ac:dyDescent="0.3">
      <c r="A75" t="s">
        <v>288</v>
      </c>
      <c r="B75" t="s">
        <v>284</v>
      </c>
      <c r="C75" t="s">
        <v>290</v>
      </c>
      <c r="D75" t="s">
        <v>289</v>
      </c>
      <c r="E75" s="2">
        <v>29325</v>
      </c>
      <c r="F75" s="5">
        <f>DATEDIF(Table3[[#This Row],[Geburtstag]],$F$1,"y")</f>
        <v>43</v>
      </c>
      <c r="G75" s="5">
        <v>5</v>
      </c>
      <c r="H75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1</v>
      </c>
      <c r="I75" s="5">
        <f>Table3[[#This Row],[SOLL]]-Table3[[#This Row],[HABEN]]</f>
        <v>4</v>
      </c>
      <c r="J75" s="5"/>
      <c r="K75" s="5">
        <v>1</v>
      </c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</row>
    <row r="76" spans="1:32" ht="14.1" customHeight="1" x14ac:dyDescent="0.3">
      <c r="A76" t="s">
        <v>291</v>
      </c>
      <c r="B76" t="s">
        <v>293</v>
      </c>
      <c r="C76" t="s">
        <v>294</v>
      </c>
      <c r="D76" t="s">
        <v>292</v>
      </c>
      <c r="E76" s="2">
        <v>22783</v>
      </c>
      <c r="F76" s="5">
        <f>DATEDIF(Table3[[#This Row],[Geburtstag]],$F$1,"y")</f>
        <v>61</v>
      </c>
      <c r="G76" s="5">
        <v>5</v>
      </c>
      <c r="H76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76" s="5">
        <f>Table3[[#This Row],[SOLL]]-Table3[[#This Row],[HABEN]]</f>
        <v>5</v>
      </c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</row>
    <row r="77" spans="1:32" ht="14.1" customHeight="1" x14ac:dyDescent="0.3">
      <c r="A77" t="s">
        <v>295</v>
      </c>
      <c r="B77" t="s">
        <v>297</v>
      </c>
      <c r="C77" t="s">
        <v>298</v>
      </c>
      <c r="D77" t="s">
        <v>296</v>
      </c>
      <c r="E77" s="2">
        <v>39406</v>
      </c>
      <c r="F77" s="5">
        <f>DATEDIF(Table3[[#This Row],[Geburtstag]],$F$1,"y")</f>
        <v>16</v>
      </c>
      <c r="G77" s="5">
        <v>5</v>
      </c>
      <c r="H77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5</v>
      </c>
      <c r="I77" s="5">
        <f>Table3[[#This Row],[SOLL]]-Table3[[#This Row],[HABEN]]</f>
        <v>0</v>
      </c>
      <c r="J77" s="5"/>
      <c r="K77" s="5"/>
      <c r="L77" s="5"/>
      <c r="M77" s="5"/>
      <c r="N77" s="5"/>
      <c r="O77" s="5">
        <v>2.25</v>
      </c>
      <c r="P77" s="5"/>
      <c r="Q77" s="5">
        <v>2.75</v>
      </c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</row>
    <row r="78" spans="1:32" ht="14.1" customHeight="1" x14ac:dyDescent="0.3">
      <c r="A78" t="s">
        <v>299</v>
      </c>
      <c r="B78" t="s">
        <v>297</v>
      </c>
      <c r="C78" t="s">
        <v>117</v>
      </c>
      <c r="D78" t="s">
        <v>219</v>
      </c>
      <c r="E78" s="2">
        <v>30752</v>
      </c>
      <c r="F78" s="5">
        <f>DATEDIF(Table3[[#This Row],[Geburtstag]],$F$1,"y")</f>
        <v>39</v>
      </c>
      <c r="G78" s="5">
        <v>5</v>
      </c>
      <c r="H78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5</v>
      </c>
      <c r="I78" s="5">
        <f>Table3[[#This Row],[SOLL]]-Table3[[#This Row],[HABEN]]</f>
        <v>0</v>
      </c>
      <c r="J78" s="5"/>
      <c r="K78" s="5"/>
      <c r="L78" s="5"/>
      <c r="M78" s="5"/>
      <c r="N78" s="5"/>
      <c r="O78" s="5">
        <v>5</v>
      </c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</row>
    <row r="79" spans="1:32" ht="14.1" customHeight="1" x14ac:dyDescent="0.3">
      <c r="A79" t="s">
        <v>300</v>
      </c>
      <c r="B79" t="s">
        <v>297</v>
      </c>
      <c r="C79" t="s">
        <v>302</v>
      </c>
      <c r="D79" t="s">
        <v>301</v>
      </c>
      <c r="E79" s="2">
        <v>26518</v>
      </c>
      <c r="F79" s="5">
        <f>DATEDIF(Table3[[#This Row],[Geburtstag]],$F$1,"y")</f>
        <v>51</v>
      </c>
      <c r="G79" s="5">
        <v>5</v>
      </c>
      <c r="H79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4.5</v>
      </c>
      <c r="I79" s="5">
        <f>Table3[[#This Row],[SOLL]]-Table3[[#This Row],[HABEN]]</f>
        <v>0.5</v>
      </c>
      <c r="J79" s="5"/>
      <c r="K79" s="5"/>
      <c r="L79" s="5"/>
      <c r="M79" s="5"/>
      <c r="N79" s="5"/>
      <c r="O79" s="5">
        <v>3.75</v>
      </c>
      <c r="P79" s="5">
        <v>0.75</v>
      </c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</row>
    <row r="80" spans="1:32" ht="14.1" customHeight="1" x14ac:dyDescent="0.3">
      <c r="A80" t="s">
        <v>303</v>
      </c>
      <c r="B80" t="s">
        <v>297</v>
      </c>
      <c r="C80" t="s">
        <v>305</v>
      </c>
      <c r="D80" t="s">
        <v>304</v>
      </c>
      <c r="E80" s="2">
        <v>36441</v>
      </c>
      <c r="F80" s="5">
        <f>DATEDIF(Table3[[#This Row],[Geburtstag]],$F$1,"y")</f>
        <v>24</v>
      </c>
      <c r="G80" s="5">
        <v>5</v>
      </c>
      <c r="H80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5.75</v>
      </c>
      <c r="I80" s="5">
        <f>Table3[[#This Row],[SOLL]]-Table3[[#This Row],[HABEN]]</f>
        <v>-0.75</v>
      </c>
      <c r="J80" s="5"/>
      <c r="K80" s="5"/>
      <c r="L80" s="5"/>
      <c r="M80" s="5"/>
      <c r="N80" s="5"/>
      <c r="O80" s="5">
        <v>3</v>
      </c>
      <c r="P80" s="5">
        <v>2.75</v>
      </c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</row>
    <row r="81" spans="1:32" ht="14.1" customHeight="1" x14ac:dyDescent="0.3">
      <c r="A81" t="s">
        <v>306</v>
      </c>
      <c r="B81" t="s">
        <v>308</v>
      </c>
      <c r="C81" t="s">
        <v>246</v>
      </c>
      <c r="D81" t="s">
        <v>307</v>
      </c>
      <c r="E81" s="2">
        <v>36810</v>
      </c>
      <c r="F81" s="5">
        <f>DATEDIF(Table3[[#This Row],[Geburtstag]],$F$1,"y")</f>
        <v>23</v>
      </c>
      <c r="G81" s="5">
        <v>5</v>
      </c>
      <c r="H81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81" s="5">
        <f>Table3[[#This Row],[SOLL]]-Table3[[#This Row],[HABEN]]</f>
        <v>5</v>
      </c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</row>
    <row r="82" spans="1:32" ht="14.1" customHeight="1" x14ac:dyDescent="0.3">
      <c r="A82" t="s">
        <v>310</v>
      </c>
      <c r="B82" t="s">
        <v>309</v>
      </c>
      <c r="C82" t="s">
        <v>128</v>
      </c>
      <c r="D82" t="s">
        <v>311</v>
      </c>
      <c r="E82" s="2">
        <v>30535</v>
      </c>
      <c r="F82" s="5">
        <f>DATEDIF(Table3[[#This Row],[Geburtstag]],$F$1,"y")</f>
        <v>40</v>
      </c>
      <c r="G82" s="5">
        <v>5</v>
      </c>
      <c r="H82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82" s="5">
        <f>Table3[[#This Row],[SOLL]]-Table3[[#This Row],[HABEN]]</f>
        <v>5</v>
      </c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</row>
    <row r="83" spans="1:32" ht="14.1" customHeight="1" x14ac:dyDescent="0.3">
      <c r="A83" t="s">
        <v>312</v>
      </c>
      <c r="B83" t="s">
        <v>314</v>
      </c>
      <c r="C83" t="s">
        <v>315</v>
      </c>
      <c r="D83" t="s">
        <v>313</v>
      </c>
      <c r="E83" s="2">
        <v>25447</v>
      </c>
      <c r="F83" s="5">
        <f>DATEDIF(Table3[[#This Row],[Geburtstag]],$F$1,"y")</f>
        <v>54</v>
      </c>
      <c r="G83" s="5">
        <v>5</v>
      </c>
      <c r="H83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5.25</v>
      </c>
      <c r="I83" s="5">
        <f>Table3[[#This Row],[SOLL]]-Table3[[#This Row],[HABEN]]</f>
        <v>-0.25</v>
      </c>
      <c r="J83" s="5"/>
      <c r="K83" s="5"/>
      <c r="L83" s="5"/>
      <c r="M83" s="5"/>
      <c r="N83" s="5"/>
      <c r="O83" s="5"/>
      <c r="P83" s="5">
        <v>3</v>
      </c>
      <c r="Q83" s="5">
        <v>2.25</v>
      </c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</row>
    <row r="84" spans="1:32" ht="14.1" customHeight="1" x14ac:dyDescent="0.3">
      <c r="A84" t="s">
        <v>317</v>
      </c>
      <c r="B84" t="s">
        <v>314</v>
      </c>
      <c r="C84" t="s">
        <v>318</v>
      </c>
      <c r="D84" t="s">
        <v>316</v>
      </c>
      <c r="E84" s="2">
        <v>40168</v>
      </c>
      <c r="F84" s="5">
        <f>DATEDIF(Table3[[#This Row],[Geburtstag]],$F$1,"y")</f>
        <v>14</v>
      </c>
      <c r="G84" s="5">
        <v>5</v>
      </c>
      <c r="H84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3.25</v>
      </c>
      <c r="I84" s="5">
        <f>Table3[[#This Row],[SOLL]]-Table3[[#This Row],[HABEN]]</f>
        <v>1.75</v>
      </c>
      <c r="J84" s="5"/>
      <c r="K84" s="5"/>
      <c r="L84" s="5"/>
      <c r="M84" s="5"/>
      <c r="N84" s="5"/>
      <c r="O84" s="5"/>
      <c r="P84" s="5">
        <v>1</v>
      </c>
      <c r="Q84" s="5">
        <v>2.25</v>
      </c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</row>
    <row r="85" spans="1:32" ht="14.1" customHeight="1" x14ac:dyDescent="0.3">
      <c r="A85" t="s">
        <v>319</v>
      </c>
      <c r="B85" t="s">
        <v>321</v>
      </c>
      <c r="C85" t="s">
        <v>208</v>
      </c>
      <c r="D85" t="s">
        <v>320</v>
      </c>
      <c r="E85" s="2">
        <v>35290</v>
      </c>
      <c r="F85" s="5">
        <f>DATEDIF(Table3[[#This Row],[Geburtstag]],$F$1,"y")</f>
        <v>27</v>
      </c>
      <c r="G85" s="5">
        <v>5</v>
      </c>
      <c r="H85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3</v>
      </c>
      <c r="I85" s="5">
        <f>Table3[[#This Row],[SOLL]]-Table3[[#This Row],[HABEN]]</f>
        <v>2</v>
      </c>
      <c r="J85" s="5"/>
      <c r="K85" s="5"/>
      <c r="L85" s="5"/>
      <c r="M85" s="5"/>
      <c r="N85" s="5"/>
      <c r="O85" s="5"/>
      <c r="P85" s="5">
        <v>3</v>
      </c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</row>
    <row r="86" spans="1:32" ht="14.1" customHeight="1" x14ac:dyDescent="0.3">
      <c r="A86" t="s">
        <v>322</v>
      </c>
      <c r="B86" t="s">
        <v>324</v>
      </c>
      <c r="C86" t="s">
        <v>325</v>
      </c>
      <c r="D86" t="s">
        <v>323</v>
      </c>
      <c r="E86" s="2">
        <v>27100</v>
      </c>
      <c r="F86" s="5">
        <f>DATEDIF(Table3[[#This Row],[Geburtstag]],$F$1,"y")</f>
        <v>49</v>
      </c>
      <c r="G86" s="5">
        <v>5</v>
      </c>
      <c r="H86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86" s="5">
        <f>Table3[[#This Row],[SOLL]]-Table3[[#This Row],[HABEN]]</f>
        <v>5</v>
      </c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</row>
    <row r="87" spans="1:32" ht="14.1" customHeight="1" x14ac:dyDescent="0.3">
      <c r="A87" t="s">
        <v>326</v>
      </c>
      <c r="B87" t="s">
        <v>328</v>
      </c>
      <c r="C87" t="s">
        <v>329</v>
      </c>
      <c r="D87" t="s">
        <v>327</v>
      </c>
      <c r="E87" s="2">
        <v>27811</v>
      </c>
      <c r="F87" s="5">
        <f>DATEDIF(Table3[[#This Row],[Geburtstag]],$F$1,"y")</f>
        <v>47</v>
      </c>
      <c r="G87" s="5">
        <v>5</v>
      </c>
      <c r="H87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3</v>
      </c>
      <c r="I87" s="5">
        <f>Table3[[#This Row],[SOLL]]-Table3[[#This Row],[HABEN]]</f>
        <v>2</v>
      </c>
      <c r="J87" s="5"/>
      <c r="K87" s="5"/>
      <c r="L87" s="5"/>
      <c r="M87" s="5"/>
      <c r="N87" s="5"/>
      <c r="O87" s="5"/>
      <c r="P87" s="5">
        <v>3</v>
      </c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</row>
    <row r="88" spans="1:32" ht="14.1" customHeight="1" x14ac:dyDescent="0.3">
      <c r="A88" t="s">
        <v>330</v>
      </c>
      <c r="B88" t="s">
        <v>332</v>
      </c>
      <c r="C88" t="s">
        <v>333</v>
      </c>
      <c r="D88" t="s">
        <v>331</v>
      </c>
      <c r="E88" s="2">
        <v>28297</v>
      </c>
      <c r="F88" s="5">
        <f>DATEDIF(Table3[[#This Row],[Geburtstag]],$F$1,"y")</f>
        <v>46</v>
      </c>
      <c r="G88" s="5">
        <v>5</v>
      </c>
      <c r="H88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88" s="5">
        <f>Table3[[#This Row],[SOLL]]-Table3[[#This Row],[HABEN]]</f>
        <v>5</v>
      </c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</row>
    <row r="89" spans="1:32" ht="14.1" customHeight="1" x14ac:dyDescent="0.3">
      <c r="A89" t="s">
        <v>334</v>
      </c>
      <c r="B89" t="s">
        <v>336</v>
      </c>
      <c r="C89" t="s">
        <v>337</v>
      </c>
      <c r="D89" s="1" t="s">
        <v>335</v>
      </c>
      <c r="E89" s="2">
        <v>33777</v>
      </c>
      <c r="F89" s="5">
        <f>DATEDIF(Table3[[#This Row],[Geburtstag]],$F$1,"y")</f>
        <v>31</v>
      </c>
      <c r="G89" s="5">
        <v>5</v>
      </c>
      <c r="H89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89" s="5">
        <f>Table3[[#This Row],[SOLL]]-Table3[[#This Row],[HABEN]]</f>
        <v>5</v>
      </c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</row>
    <row r="90" spans="1:32" ht="14.1" customHeight="1" x14ac:dyDescent="0.3">
      <c r="A90" t="s">
        <v>338</v>
      </c>
      <c r="B90" t="s">
        <v>340</v>
      </c>
      <c r="C90" t="s">
        <v>341</v>
      </c>
      <c r="D90" t="s">
        <v>339</v>
      </c>
      <c r="E90" s="2">
        <v>40099</v>
      </c>
      <c r="F90" s="5">
        <f>DATEDIF(Table3[[#This Row],[Geburtstag]],$F$1,"y")</f>
        <v>14</v>
      </c>
      <c r="G90" s="5">
        <v>5</v>
      </c>
      <c r="H90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90" s="5">
        <f>Table3[[#This Row],[SOLL]]-Table3[[#This Row],[HABEN]]</f>
        <v>5</v>
      </c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</row>
    <row r="91" spans="1:32" ht="14.1" customHeight="1" x14ac:dyDescent="0.3">
      <c r="A91" t="s">
        <v>342</v>
      </c>
      <c r="B91" t="s">
        <v>344</v>
      </c>
      <c r="C91" t="s">
        <v>188</v>
      </c>
      <c r="D91" t="s">
        <v>343</v>
      </c>
      <c r="E91" s="2">
        <v>39240</v>
      </c>
      <c r="F91" s="5">
        <f>DATEDIF(Table3[[#This Row],[Geburtstag]],$F$1,"y")</f>
        <v>16</v>
      </c>
      <c r="G91" s="5">
        <v>5</v>
      </c>
      <c r="H91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91" s="5">
        <f>Table3[[#This Row],[SOLL]]-Table3[[#This Row],[HABEN]]</f>
        <v>5</v>
      </c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</row>
    <row r="92" spans="1:32" ht="14.1" customHeight="1" x14ac:dyDescent="0.3">
      <c r="A92" t="s">
        <v>347</v>
      </c>
      <c r="B92" t="s">
        <v>345</v>
      </c>
      <c r="C92" t="s">
        <v>166</v>
      </c>
      <c r="D92" t="s">
        <v>346</v>
      </c>
      <c r="E92" s="2">
        <v>28572</v>
      </c>
      <c r="F92" s="5">
        <f>DATEDIF(Table3[[#This Row],[Geburtstag]],$F$1,"y")</f>
        <v>45</v>
      </c>
      <c r="G92" s="5">
        <v>5</v>
      </c>
      <c r="H92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92" s="5">
        <f>Table3[[#This Row],[SOLL]]-Table3[[#This Row],[HABEN]]</f>
        <v>5</v>
      </c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</row>
    <row r="93" spans="1:32" ht="14.1" customHeight="1" x14ac:dyDescent="0.3">
      <c r="A93" t="s">
        <v>348</v>
      </c>
      <c r="B93" t="s">
        <v>350</v>
      </c>
      <c r="C93" t="s">
        <v>101</v>
      </c>
      <c r="D93" t="s">
        <v>349</v>
      </c>
      <c r="E93" s="2">
        <v>37007</v>
      </c>
      <c r="F93" s="5">
        <f>DATEDIF(Table3[[#This Row],[Geburtstag]],$F$1,"y")</f>
        <v>22</v>
      </c>
      <c r="G93" s="5">
        <v>5</v>
      </c>
      <c r="H93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2.25</v>
      </c>
      <c r="I93" s="5">
        <f>Table3[[#This Row],[SOLL]]-Table3[[#This Row],[HABEN]]</f>
        <v>2.75</v>
      </c>
      <c r="J93" s="5"/>
      <c r="K93" s="5"/>
      <c r="L93" s="5"/>
      <c r="M93" s="5"/>
      <c r="N93" s="5"/>
      <c r="O93" s="5"/>
      <c r="P93" s="5">
        <v>2.25</v>
      </c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</row>
    <row r="94" spans="1:32" ht="14.1" customHeight="1" x14ac:dyDescent="0.3">
      <c r="A94" t="s">
        <v>352</v>
      </c>
      <c r="B94" t="s">
        <v>351</v>
      </c>
      <c r="C94" t="s">
        <v>354</v>
      </c>
      <c r="D94" t="s">
        <v>353</v>
      </c>
      <c r="E94" s="2">
        <v>39370</v>
      </c>
      <c r="F94" s="5">
        <f>DATEDIF(Table3[[#This Row],[Geburtstag]],$F$1,"y")</f>
        <v>16</v>
      </c>
      <c r="G94" s="5">
        <v>5</v>
      </c>
      <c r="H94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1.75</v>
      </c>
      <c r="I94" s="5">
        <f>Table3[[#This Row],[SOLL]]-Table3[[#This Row],[HABEN]]</f>
        <v>3.25</v>
      </c>
      <c r="J94" s="5"/>
      <c r="K94" s="5"/>
      <c r="L94" s="5"/>
      <c r="M94" s="5"/>
      <c r="N94" s="5"/>
      <c r="O94" s="5"/>
      <c r="P94" s="5"/>
      <c r="Q94" s="5"/>
      <c r="R94" s="5">
        <v>1.75</v>
      </c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</row>
    <row r="95" spans="1:32" ht="14.1" customHeight="1" x14ac:dyDescent="0.3">
      <c r="A95" t="s">
        <v>355</v>
      </c>
      <c r="B95" t="s">
        <v>351</v>
      </c>
      <c r="C95" t="s">
        <v>357</v>
      </c>
      <c r="D95" t="s">
        <v>356</v>
      </c>
      <c r="E95" s="2">
        <v>38814</v>
      </c>
      <c r="F95" s="5">
        <f>DATEDIF(Table3[[#This Row],[Geburtstag]],$F$1,"y")</f>
        <v>17</v>
      </c>
      <c r="G95" s="5">
        <v>5</v>
      </c>
      <c r="H95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95" s="5">
        <f>Table3[[#This Row],[SOLL]]-Table3[[#This Row],[HABEN]]</f>
        <v>5</v>
      </c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</row>
    <row r="96" spans="1:32" ht="14.1" customHeight="1" x14ac:dyDescent="0.3">
      <c r="A96" t="s">
        <v>358</v>
      </c>
      <c r="B96" t="s">
        <v>360</v>
      </c>
      <c r="C96" t="s">
        <v>361</v>
      </c>
      <c r="D96" t="s">
        <v>359</v>
      </c>
      <c r="E96" s="2">
        <v>30919</v>
      </c>
      <c r="F96" s="5">
        <f>DATEDIF(Table3[[#This Row],[Geburtstag]],$F$1,"y")</f>
        <v>39</v>
      </c>
      <c r="G96" s="5">
        <v>5</v>
      </c>
      <c r="H96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96" s="5">
        <f>Table3[[#This Row],[SOLL]]-Table3[[#This Row],[HABEN]]</f>
        <v>5</v>
      </c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</row>
    <row r="97" spans="1:32" ht="14.1" customHeight="1" x14ac:dyDescent="0.3">
      <c r="A97" t="s">
        <v>362</v>
      </c>
      <c r="B97" t="s">
        <v>364</v>
      </c>
      <c r="C97" t="s">
        <v>365</v>
      </c>
      <c r="D97" t="s">
        <v>363</v>
      </c>
      <c r="E97" s="2">
        <v>31035</v>
      </c>
      <c r="F97" s="5">
        <f>DATEDIF(Table3[[#This Row],[Geburtstag]],$F$1,"y")</f>
        <v>39</v>
      </c>
      <c r="G97" s="5">
        <v>5</v>
      </c>
      <c r="H97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97" s="5">
        <f>Table3[[#This Row],[SOLL]]-Table3[[#This Row],[HABEN]]</f>
        <v>5</v>
      </c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</row>
    <row r="98" spans="1:32" ht="14.1" customHeight="1" x14ac:dyDescent="0.3">
      <c r="A98" t="s">
        <v>366</v>
      </c>
      <c r="B98" t="s">
        <v>368</v>
      </c>
      <c r="C98" t="s">
        <v>93</v>
      </c>
      <c r="D98" s="1" t="s">
        <v>367</v>
      </c>
      <c r="E98" s="2">
        <v>28759</v>
      </c>
      <c r="F98" s="5">
        <f>DATEDIF(Table3[[#This Row],[Geburtstag]],$F$1,"y")</f>
        <v>45</v>
      </c>
      <c r="G98" s="5">
        <v>5</v>
      </c>
      <c r="H98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2.25</v>
      </c>
      <c r="I98" s="5">
        <f>Table3[[#This Row],[SOLL]]-Table3[[#This Row],[HABEN]]</f>
        <v>2.75</v>
      </c>
      <c r="J98" s="5"/>
      <c r="K98" s="5"/>
      <c r="L98" s="5"/>
      <c r="M98" s="5"/>
      <c r="N98" s="5">
        <v>2.25</v>
      </c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</row>
    <row r="99" spans="1:32" ht="14.1" customHeight="1" x14ac:dyDescent="0.3">
      <c r="A99" t="s">
        <v>369</v>
      </c>
      <c r="B99" t="s">
        <v>371</v>
      </c>
      <c r="C99" t="s">
        <v>372</v>
      </c>
      <c r="D99" s="1" t="s">
        <v>370</v>
      </c>
      <c r="E99" s="2">
        <v>34485</v>
      </c>
      <c r="F99" s="5">
        <f>DATEDIF(Table3[[#This Row],[Geburtstag]],$F$1,"y")</f>
        <v>29</v>
      </c>
      <c r="G99" s="5">
        <v>5</v>
      </c>
      <c r="H99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99" s="5">
        <f>Table3[[#This Row],[SOLL]]-Table3[[#This Row],[HABEN]]</f>
        <v>5</v>
      </c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</row>
    <row r="100" spans="1:32" ht="14.1" customHeight="1" x14ac:dyDescent="0.3">
      <c r="A100" t="s">
        <v>373</v>
      </c>
      <c r="B100" t="s">
        <v>375</v>
      </c>
      <c r="C100" t="s">
        <v>251</v>
      </c>
      <c r="D100" t="s">
        <v>374</v>
      </c>
      <c r="E100" s="2">
        <v>27696</v>
      </c>
      <c r="F100" s="5">
        <f>DATEDIF(Table3[[#This Row],[Geburtstag]],$F$1,"y")</f>
        <v>48</v>
      </c>
      <c r="G100" s="5">
        <v>5</v>
      </c>
      <c r="H100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100" s="5">
        <f>Table3[[#This Row],[SOLL]]-Table3[[#This Row],[HABEN]]</f>
        <v>5</v>
      </c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</row>
    <row r="101" spans="1:32" ht="14.1" customHeight="1" x14ac:dyDescent="0.3">
      <c r="A101" t="s">
        <v>376</v>
      </c>
      <c r="B101" t="s">
        <v>378</v>
      </c>
      <c r="C101" t="s">
        <v>379</v>
      </c>
      <c r="D101" t="s">
        <v>377</v>
      </c>
      <c r="E101" s="2">
        <v>35484</v>
      </c>
      <c r="F101" s="5">
        <f>DATEDIF(Table3[[#This Row],[Geburtstag]],$F$1,"y")</f>
        <v>26</v>
      </c>
      <c r="G101" s="5">
        <v>2.5</v>
      </c>
      <c r="H101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101" s="5">
        <f>Table3[[#This Row],[SOLL]]-Table3[[#This Row],[HABEN]]</f>
        <v>2.5</v>
      </c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</row>
    <row r="102" spans="1:32" ht="14.1" customHeight="1" x14ac:dyDescent="0.3">
      <c r="A102" t="s">
        <v>380</v>
      </c>
      <c r="B102" t="s">
        <v>382</v>
      </c>
      <c r="C102" t="s">
        <v>383</v>
      </c>
      <c r="D102" s="1" t="s">
        <v>381</v>
      </c>
      <c r="E102" s="2">
        <v>36418</v>
      </c>
      <c r="F102" s="5">
        <f>DATEDIF(Table3[[#This Row],[Geburtstag]],$F$1,"y")</f>
        <v>24</v>
      </c>
      <c r="G102" s="5">
        <v>2.5</v>
      </c>
      <c r="H102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102" s="5">
        <f>Table3[[#This Row],[SOLL]]-Table3[[#This Row],[HABEN]]</f>
        <v>2.5</v>
      </c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</row>
    <row r="103" spans="1:32" ht="14.1" customHeight="1" x14ac:dyDescent="0.3">
      <c r="A103" t="s">
        <v>384</v>
      </c>
      <c r="B103" t="s">
        <v>386</v>
      </c>
      <c r="C103" t="s">
        <v>387</v>
      </c>
      <c r="D103" t="s">
        <v>385</v>
      </c>
      <c r="E103" s="2">
        <v>36934</v>
      </c>
      <c r="F103" s="5">
        <f>DATEDIF(Table3[[#This Row],[Geburtstag]],$F$1,"y")</f>
        <v>22</v>
      </c>
      <c r="G103" s="5">
        <v>2.5</v>
      </c>
      <c r="H103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103" s="5">
        <f>Table3[[#This Row],[SOLL]]-Table3[[#This Row],[HABEN]]</f>
        <v>2.5</v>
      </c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</row>
    <row r="104" spans="1:32" ht="14.1" customHeight="1" x14ac:dyDescent="0.3">
      <c r="A104" t="s">
        <v>388</v>
      </c>
      <c r="B104" t="s">
        <v>389</v>
      </c>
      <c r="C104" t="s">
        <v>390</v>
      </c>
      <c r="D104" t="s">
        <v>247</v>
      </c>
      <c r="E104" s="2">
        <v>29456</v>
      </c>
      <c r="F104" s="5">
        <f>DATEDIF(Table3[[#This Row],[Geburtstag]],$F$1,"y")</f>
        <v>43</v>
      </c>
      <c r="G104" s="5">
        <v>5</v>
      </c>
      <c r="H104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5</v>
      </c>
      <c r="I104" s="5">
        <f>Table3[[#This Row],[SOLL]]-Table3[[#This Row],[HABEN]]</f>
        <v>0</v>
      </c>
      <c r="J104" s="5"/>
      <c r="K104" s="5"/>
      <c r="L104" s="5"/>
      <c r="M104" s="5"/>
      <c r="N104" s="5"/>
      <c r="O104" s="5"/>
      <c r="P104" s="5">
        <v>5</v>
      </c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</row>
    <row r="105" spans="1:32" ht="14.1" customHeight="1" x14ac:dyDescent="0.3">
      <c r="A105" t="s">
        <v>391</v>
      </c>
      <c r="B105" t="s">
        <v>389</v>
      </c>
      <c r="C105" t="s">
        <v>12</v>
      </c>
      <c r="D105" t="s">
        <v>392</v>
      </c>
      <c r="E105" s="2">
        <v>30765</v>
      </c>
      <c r="F105" s="5">
        <f>DATEDIF(Table3[[#This Row],[Geburtstag]],$F$1,"y")</f>
        <v>39</v>
      </c>
      <c r="G105" s="5">
        <v>5</v>
      </c>
      <c r="H105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5</v>
      </c>
      <c r="I105" s="5">
        <f>Table3[[#This Row],[SOLL]]-Table3[[#This Row],[HABEN]]</f>
        <v>0</v>
      </c>
      <c r="J105" s="5"/>
      <c r="K105" s="5"/>
      <c r="L105" s="5"/>
      <c r="M105" s="5"/>
      <c r="N105" s="5"/>
      <c r="O105" s="5"/>
      <c r="P105" s="5">
        <v>5</v>
      </c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</row>
    <row r="106" spans="1:32" ht="14.1" customHeight="1" x14ac:dyDescent="0.3">
      <c r="A106" t="s">
        <v>393</v>
      </c>
      <c r="B106" t="s">
        <v>395</v>
      </c>
      <c r="C106" t="s">
        <v>396</v>
      </c>
      <c r="D106" t="s">
        <v>394</v>
      </c>
      <c r="E106" s="2">
        <v>23097</v>
      </c>
      <c r="F106" s="5">
        <f>DATEDIF(Table3[[#This Row],[Geburtstag]],$F$1,"y")</f>
        <v>60</v>
      </c>
      <c r="G106" s="5">
        <v>5</v>
      </c>
      <c r="H106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106" s="5">
        <f>Table3[[#This Row],[SOLL]]-Table3[[#This Row],[HABEN]]</f>
        <v>5</v>
      </c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</row>
    <row r="107" spans="1:32" ht="14.1" customHeight="1" x14ac:dyDescent="0.3">
      <c r="A107" t="s">
        <v>397</v>
      </c>
      <c r="B107" t="s">
        <v>399</v>
      </c>
      <c r="C107" t="s">
        <v>272</v>
      </c>
      <c r="D107" t="s">
        <v>398</v>
      </c>
      <c r="E107" s="2">
        <v>40093</v>
      </c>
      <c r="F107" s="5">
        <f>DATEDIF(Table3[[#This Row],[Geburtstag]],$F$1,"y")</f>
        <v>14</v>
      </c>
      <c r="G107" s="5">
        <v>2.5</v>
      </c>
      <c r="H107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107" s="5">
        <f>Table3[[#This Row],[SOLL]]-Table3[[#This Row],[HABEN]]</f>
        <v>2.5</v>
      </c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</row>
    <row r="108" spans="1:32" ht="14.1" customHeight="1" x14ac:dyDescent="0.3">
      <c r="A108" t="s">
        <v>400</v>
      </c>
      <c r="B108" t="s">
        <v>402</v>
      </c>
      <c r="C108" t="s">
        <v>403</v>
      </c>
      <c r="D108" s="1" t="s">
        <v>401</v>
      </c>
      <c r="E108" s="2">
        <v>28160</v>
      </c>
      <c r="F108" s="5">
        <f>DATEDIF(Table3[[#This Row],[Geburtstag]],$F$1,"y")</f>
        <v>46</v>
      </c>
      <c r="G108" s="5">
        <v>2.5</v>
      </c>
      <c r="H108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108" s="5">
        <f>Table3[[#This Row],[SOLL]]-Table3[[#This Row],[HABEN]]</f>
        <v>2.5</v>
      </c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</row>
    <row r="109" spans="1:32" ht="14.1" customHeight="1" x14ac:dyDescent="0.3">
      <c r="A109" t="s">
        <v>404</v>
      </c>
      <c r="B109" t="s">
        <v>406</v>
      </c>
      <c r="C109" t="s">
        <v>407</v>
      </c>
      <c r="D109" t="s">
        <v>405</v>
      </c>
      <c r="E109" s="2">
        <v>37003</v>
      </c>
      <c r="F109" s="5">
        <f>DATEDIF(Table3[[#This Row],[Geburtstag]],$F$1,"y")</f>
        <v>22</v>
      </c>
      <c r="G109" s="5">
        <v>5</v>
      </c>
      <c r="H109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5</v>
      </c>
      <c r="I109" s="5">
        <f>Table3[[#This Row],[SOLL]]-Table3[[#This Row],[HABEN]]</f>
        <v>0</v>
      </c>
      <c r="J109" s="5"/>
      <c r="K109" s="5"/>
      <c r="L109" s="5"/>
      <c r="M109" s="5"/>
      <c r="N109" s="5"/>
      <c r="O109" s="5">
        <v>3</v>
      </c>
      <c r="P109" s="5">
        <v>2</v>
      </c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</row>
    <row r="110" spans="1:32" ht="14.1" customHeight="1" x14ac:dyDescent="0.3">
      <c r="A110" t="s">
        <v>408</v>
      </c>
      <c r="B110" t="s">
        <v>410</v>
      </c>
      <c r="C110" t="s">
        <v>411</v>
      </c>
      <c r="D110" s="1" t="s">
        <v>409</v>
      </c>
      <c r="E110" s="2">
        <v>28379</v>
      </c>
      <c r="F110" s="5">
        <f>DATEDIF(Table3[[#This Row],[Geburtstag]],$F$1,"y")</f>
        <v>46</v>
      </c>
      <c r="G110" s="5">
        <v>2.5</v>
      </c>
      <c r="H110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110" s="5">
        <f>Table3[[#This Row],[SOLL]]-Table3[[#This Row],[HABEN]]</f>
        <v>2.5</v>
      </c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</row>
    <row r="111" spans="1:32" ht="14.1" customHeight="1" x14ac:dyDescent="0.3">
      <c r="A111" t="s">
        <v>412</v>
      </c>
      <c r="B111" t="s">
        <v>414</v>
      </c>
      <c r="C111" t="s">
        <v>415</v>
      </c>
      <c r="D111" t="s">
        <v>413</v>
      </c>
      <c r="E111" s="2">
        <v>19804</v>
      </c>
      <c r="F111" s="5">
        <f>DATEDIF(Table3[[#This Row],[Geburtstag]],$F$1,"y")</f>
        <v>69</v>
      </c>
      <c r="G111" s="5">
        <v>5</v>
      </c>
      <c r="H111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5</v>
      </c>
      <c r="I111" s="5">
        <f>Table3[[#This Row],[SOLL]]-Table3[[#This Row],[HABEN]]</f>
        <v>0</v>
      </c>
      <c r="J111" s="5"/>
      <c r="K111" s="5"/>
      <c r="L111" s="5"/>
      <c r="M111" s="5"/>
      <c r="N111" s="5"/>
      <c r="O111" s="5">
        <v>5</v>
      </c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</row>
    <row r="112" spans="1:32" ht="14.1" customHeight="1" x14ac:dyDescent="0.3">
      <c r="A112" t="s">
        <v>416</v>
      </c>
      <c r="B112" t="s">
        <v>418</v>
      </c>
      <c r="C112" t="s">
        <v>419</v>
      </c>
      <c r="D112" s="1" t="s">
        <v>417</v>
      </c>
      <c r="E112" s="2">
        <v>31383</v>
      </c>
      <c r="F112" s="5">
        <f>DATEDIF(Table3[[#This Row],[Geburtstag]],$F$1,"y")</f>
        <v>38</v>
      </c>
      <c r="G112" s="5">
        <v>2.5</v>
      </c>
      <c r="H112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112" s="5">
        <f>Table3[[#This Row],[SOLL]]-Table3[[#This Row],[HABEN]]</f>
        <v>2.5</v>
      </c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</row>
    <row r="113" spans="1:32" ht="14.1" customHeight="1" x14ac:dyDescent="0.3">
      <c r="A113" t="s">
        <v>420</v>
      </c>
      <c r="B113" t="s">
        <v>422</v>
      </c>
      <c r="C113" t="s">
        <v>423</v>
      </c>
      <c r="D113" s="1" t="s">
        <v>421</v>
      </c>
      <c r="E113" s="2">
        <v>30318</v>
      </c>
      <c r="F113" s="5">
        <f>DATEDIF(Table3[[#This Row],[Geburtstag]],$F$1,"y")</f>
        <v>40</v>
      </c>
      <c r="G113" s="5">
        <v>5</v>
      </c>
      <c r="H113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113" s="5">
        <f>Table3[[#This Row],[SOLL]]-Table3[[#This Row],[HABEN]]</f>
        <v>5</v>
      </c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</row>
    <row r="114" spans="1:32" ht="14.1" customHeight="1" x14ac:dyDescent="0.3">
      <c r="A114" t="s">
        <v>424</v>
      </c>
      <c r="B114" t="s">
        <v>426</v>
      </c>
      <c r="C114" t="s">
        <v>427</v>
      </c>
      <c r="D114" t="s">
        <v>425</v>
      </c>
      <c r="E114" s="2">
        <v>24616</v>
      </c>
      <c r="F114" s="5">
        <f>DATEDIF(Table3[[#This Row],[Geburtstag]],$F$1,"y")</f>
        <v>56</v>
      </c>
      <c r="G114" s="5">
        <v>5</v>
      </c>
      <c r="H114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114" s="5">
        <f>Table3[[#This Row],[SOLL]]-Table3[[#This Row],[HABEN]]</f>
        <v>5</v>
      </c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</row>
    <row r="115" spans="1:32" ht="14.1" customHeight="1" x14ac:dyDescent="0.3">
      <c r="A115" t="s">
        <v>428</v>
      </c>
      <c r="B115" t="s">
        <v>430</v>
      </c>
      <c r="C115" t="s">
        <v>431</v>
      </c>
      <c r="D115" t="s">
        <v>429</v>
      </c>
      <c r="E115" s="2">
        <v>40034</v>
      </c>
      <c r="F115" s="5">
        <f>DATEDIF(Table3[[#This Row],[Geburtstag]],$F$1,"y")</f>
        <v>14</v>
      </c>
      <c r="G115" s="5">
        <v>5</v>
      </c>
      <c r="H115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1.5</v>
      </c>
      <c r="I115" s="5">
        <f>Table3[[#This Row],[SOLL]]-Table3[[#This Row],[HABEN]]</f>
        <v>3.5</v>
      </c>
      <c r="J115" s="5"/>
      <c r="K115" s="5"/>
      <c r="L115" s="5"/>
      <c r="M115" s="5"/>
      <c r="N115" s="5"/>
      <c r="O115" s="5"/>
      <c r="P115" s="5"/>
      <c r="Q115" s="5">
        <v>1.5</v>
      </c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</row>
    <row r="116" spans="1:32" ht="14.1" customHeight="1" x14ac:dyDescent="0.3">
      <c r="A116" t="s">
        <v>433</v>
      </c>
      <c r="B116" t="s">
        <v>430</v>
      </c>
      <c r="C116" t="s">
        <v>166</v>
      </c>
      <c r="D116" t="s">
        <v>432</v>
      </c>
      <c r="E116" s="2">
        <v>27046</v>
      </c>
      <c r="F116" s="5">
        <f>DATEDIF(Table3[[#This Row],[Geburtstag]],$F$1,"y")</f>
        <v>49</v>
      </c>
      <c r="G116" s="5">
        <v>5</v>
      </c>
      <c r="H116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116" s="5">
        <f>Table3[[#This Row],[SOLL]]-Table3[[#This Row],[HABEN]]</f>
        <v>5</v>
      </c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</row>
    <row r="117" spans="1:32" ht="14.1" customHeight="1" x14ac:dyDescent="0.3">
      <c r="A117" t="s">
        <v>434</v>
      </c>
      <c r="B117" t="s">
        <v>436</v>
      </c>
      <c r="C117" t="s">
        <v>437</v>
      </c>
      <c r="D117" t="s">
        <v>435</v>
      </c>
      <c r="E117" s="2">
        <v>25378</v>
      </c>
      <c r="F117" s="5">
        <f>DATEDIF(Table3[[#This Row],[Geburtstag]],$F$1,"y")</f>
        <v>54</v>
      </c>
      <c r="G117" s="5">
        <v>5</v>
      </c>
      <c r="H117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117" s="5">
        <f>Table3[[#This Row],[SOLL]]-Table3[[#This Row],[HABEN]]</f>
        <v>5</v>
      </c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</row>
    <row r="118" spans="1:32" ht="14.1" customHeight="1" x14ac:dyDescent="0.3">
      <c r="A118" t="s">
        <v>438</v>
      </c>
      <c r="B118" t="s">
        <v>440</v>
      </c>
      <c r="C118" t="s">
        <v>357</v>
      </c>
      <c r="D118" t="s">
        <v>439</v>
      </c>
      <c r="E118" s="2">
        <v>37604</v>
      </c>
      <c r="F118" s="5">
        <f>DATEDIF(Table3[[#This Row],[Geburtstag]],$F$1,"y")</f>
        <v>21</v>
      </c>
      <c r="G118" s="5">
        <v>5</v>
      </c>
      <c r="H118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118" s="5">
        <f>Table3[[#This Row],[SOLL]]-Table3[[#This Row],[HABEN]]</f>
        <v>5</v>
      </c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</row>
    <row r="119" spans="1:32" ht="14.1" customHeight="1" x14ac:dyDescent="0.3">
      <c r="A119" t="s">
        <v>441</v>
      </c>
      <c r="B119" t="s">
        <v>443</v>
      </c>
      <c r="C119" t="s">
        <v>444</v>
      </c>
      <c r="D119" t="s">
        <v>442</v>
      </c>
      <c r="E119" s="2">
        <v>21796</v>
      </c>
      <c r="F119" s="5">
        <f>DATEDIF(Table3[[#This Row],[Geburtstag]],$F$1,"y")</f>
        <v>64</v>
      </c>
      <c r="G119" s="5">
        <v>5</v>
      </c>
      <c r="H119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119" s="5">
        <f>Table3[[#This Row],[SOLL]]-Table3[[#This Row],[HABEN]]</f>
        <v>5</v>
      </c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</row>
    <row r="120" spans="1:32" ht="14.1" customHeight="1" x14ac:dyDescent="0.3">
      <c r="A120" t="s">
        <v>445</v>
      </c>
      <c r="B120" t="s">
        <v>447</v>
      </c>
      <c r="C120" t="s">
        <v>448</v>
      </c>
      <c r="D120" t="s">
        <v>446</v>
      </c>
      <c r="E120" s="2">
        <v>38960</v>
      </c>
      <c r="F120" s="5">
        <f>DATEDIF(Table3[[#This Row],[Geburtstag]],$F$1,"y")</f>
        <v>17</v>
      </c>
      <c r="G120" s="5">
        <v>5</v>
      </c>
      <c r="H120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3</v>
      </c>
      <c r="I120" s="5">
        <f>Table3[[#This Row],[SOLL]]-Table3[[#This Row],[HABEN]]</f>
        <v>2</v>
      </c>
      <c r="J120" s="5"/>
      <c r="K120" s="5"/>
      <c r="L120" s="5"/>
      <c r="M120" s="5"/>
      <c r="N120" s="5"/>
      <c r="O120" s="5"/>
      <c r="P120" s="5">
        <v>3</v>
      </c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</row>
    <row r="121" spans="1:32" ht="14.1" customHeight="1" x14ac:dyDescent="0.3">
      <c r="A121" t="s">
        <v>450</v>
      </c>
      <c r="B121" t="s">
        <v>447</v>
      </c>
      <c r="C121" t="s">
        <v>451</v>
      </c>
      <c r="D121" t="s">
        <v>449</v>
      </c>
      <c r="E121" s="2">
        <v>28999</v>
      </c>
      <c r="F121" s="5">
        <f>DATEDIF(Table3[[#This Row],[Geburtstag]],$F$1,"y")</f>
        <v>44</v>
      </c>
      <c r="G121" s="5">
        <v>5</v>
      </c>
      <c r="H121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3</v>
      </c>
      <c r="I121" s="5">
        <f>Table3[[#This Row],[SOLL]]-Table3[[#This Row],[HABEN]]</f>
        <v>2</v>
      </c>
      <c r="J121" s="5"/>
      <c r="K121" s="5"/>
      <c r="L121" s="5"/>
      <c r="M121" s="5">
        <v>3</v>
      </c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</row>
    <row r="122" spans="1:32" ht="14.1" customHeight="1" x14ac:dyDescent="0.3">
      <c r="A122" t="s">
        <v>452</v>
      </c>
      <c r="B122" t="s">
        <v>447</v>
      </c>
      <c r="C122" t="s">
        <v>453</v>
      </c>
      <c r="D122" t="s">
        <v>446</v>
      </c>
      <c r="E122" s="2">
        <v>40160</v>
      </c>
      <c r="F122" s="5">
        <f>DATEDIF(Table3[[#This Row],[Geburtstag]],$F$1,"y")</f>
        <v>14</v>
      </c>
      <c r="G122" s="5">
        <v>5</v>
      </c>
      <c r="H122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5</v>
      </c>
      <c r="I122" s="5">
        <f>Table3[[#This Row],[SOLL]]-Table3[[#This Row],[HABEN]]</f>
        <v>0</v>
      </c>
      <c r="J122" s="5"/>
      <c r="K122" s="5"/>
      <c r="L122" s="5"/>
      <c r="M122" s="5"/>
      <c r="N122" s="5"/>
      <c r="O122" s="5"/>
      <c r="P122" s="5">
        <v>3</v>
      </c>
      <c r="Q122" s="5"/>
      <c r="R122" s="5">
        <v>2</v>
      </c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</row>
    <row r="123" spans="1:32" ht="14.1" customHeight="1" x14ac:dyDescent="0.3">
      <c r="A123" t="s">
        <v>454</v>
      </c>
      <c r="B123" t="s">
        <v>456</v>
      </c>
      <c r="C123" t="s">
        <v>81</v>
      </c>
      <c r="D123" s="1" t="s">
        <v>455</v>
      </c>
      <c r="E123" s="2">
        <v>31628</v>
      </c>
      <c r="F123" s="5">
        <f>DATEDIF(Table3[[#This Row],[Geburtstag]],$F$1,"y")</f>
        <v>37</v>
      </c>
      <c r="G123" s="5">
        <v>2.5</v>
      </c>
      <c r="H123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123" s="5">
        <f>Table3[[#This Row],[SOLL]]-Table3[[#This Row],[HABEN]]</f>
        <v>2.5</v>
      </c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</row>
    <row r="124" spans="1:32" ht="14.1" customHeight="1" x14ac:dyDescent="0.3">
      <c r="A124" t="s">
        <v>457</v>
      </c>
      <c r="B124" t="s">
        <v>459</v>
      </c>
      <c r="C124" t="s">
        <v>460</v>
      </c>
      <c r="D124" t="s">
        <v>458</v>
      </c>
      <c r="E124" s="2">
        <v>39403</v>
      </c>
      <c r="F124" s="5">
        <f>DATEDIF(Table3[[#This Row],[Geburtstag]],$F$1,"y")</f>
        <v>16</v>
      </c>
      <c r="G124" s="5">
        <v>5</v>
      </c>
      <c r="H124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124" s="5">
        <f>Table3[[#This Row],[SOLL]]-Table3[[#This Row],[HABEN]]</f>
        <v>5</v>
      </c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</row>
    <row r="125" spans="1:32" ht="14.1" customHeight="1" x14ac:dyDescent="0.3">
      <c r="A125" t="s">
        <v>461</v>
      </c>
      <c r="B125" t="s">
        <v>187</v>
      </c>
      <c r="C125" t="s">
        <v>463</v>
      </c>
      <c r="D125" t="s">
        <v>462</v>
      </c>
      <c r="E125" s="2">
        <v>39985</v>
      </c>
      <c r="F125" s="5">
        <f>DATEDIF(Table3[[#This Row],[Geburtstag]],$F$1,"y")</f>
        <v>14</v>
      </c>
      <c r="G125" s="5">
        <v>5</v>
      </c>
      <c r="H125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125" s="5">
        <f>Table3[[#This Row],[SOLL]]-Table3[[#This Row],[HABEN]]</f>
        <v>5</v>
      </c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</row>
    <row r="126" spans="1:32" ht="14.1" customHeight="1" x14ac:dyDescent="0.3">
      <c r="A126" t="s">
        <v>464</v>
      </c>
      <c r="B126" t="s">
        <v>466</v>
      </c>
      <c r="C126" t="s">
        <v>101</v>
      </c>
      <c r="D126" t="s">
        <v>465</v>
      </c>
      <c r="E126" s="2">
        <v>39729</v>
      </c>
      <c r="F126" s="5">
        <f>DATEDIF(Table3[[#This Row],[Geburtstag]],$F$1,"y")</f>
        <v>15</v>
      </c>
      <c r="G126" s="5">
        <v>5</v>
      </c>
      <c r="H126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5</v>
      </c>
      <c r="I126" s="5">
        <f>Table3[[#This Row],[SOLL]]-Table3[[#This Row],[HABEN]]</f>
        <v>0</v>
      </c>
      <c r="J126" s="5"/>
      <c r="K126" s="5"/>
      <c r="L126" s="5"/>
      <c r="M126" s="5"/>
      <c r="N126" s="5"/>
      <c r="O126" s="5">
        <v>4</v>
      </c>
      <c r="P126" s="5">
        <v>1</v>
      </c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</row>
    <row r="127" spans="1:32" ht="14.1" customHeight="1" x14ac:dyDescent="0.3">
      <c r="A127" t="s">
        <v>467</v>
      </c>
      <c r="B127" t="s">
        <v>469</v>
      </c>
      <c r="C127" t="s">
        <v>470</v>
      </c>
      <c r="D127" t="s">
        <v>468</v>
      </c>
      <c r="E127" s="2">
        <v>35240</v>
      </c>
      <c r="F127" s="5">
        <f>DATEDIF(Table3[[#This Row],[Geburtstag]],$F$1,"y")</f>
        <v>27</v>
      </c>
      <c r="G127" s="5">
        <v>5</v>
      </c>
      <c r="H127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5</v>
      </c>
      <c r="I127" s="5">
        <f>Table3[[#This Row],[SOLL]]-Table3[[#This Row],[HABEN]]</f>
        <v>0</v>
      </c>
      <c r="J127" s="5"/>
      <c r="K127" s="5"/>
      <c r="L127" s="5"/>
      <c r="M127" s="5"/>
      <c r="N127" s="5"/>
      <c r="O127" s="5">
        <v>5</v>
      </c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</row>
    <row r="128" spans="1:32" ht="14.1" customHeight="1" x14ac:dyDescent="0.3">
      <c r="A128" t="s">
        <v>471</v>
      </c>
      <c r="B128" t="s">
        <v>472</v>
      </c>
      <c r="C128" t="s">
        <v>473</v>
      </c>
      <c r="D128" t="s">
        <v>61</v>
      </c>
      <c r="E128" s="2">
        <v>28325</v>
      </c>
      <c r="F128" s="5">
        <f>DATEDIF(Table3[[#This Row],[Geburtstag]],$F$1,"y")</f>
        <v>46</v>
      </c>
      <c r="G128" s="5">
        <v>5</v>
      </c>
      <c r="H128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128" s="5">
        <f>Table3[[#This Row],[SOLL]]-Table3[[#This Row],[HABEN]]</f>
        <v>5</v>
      </c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</row>
    <row r="129" spans="1:32" ht="14.1" customHeight="1" x14ac:dyDescent="0.3">
      <c r="A129" t="s">
        <v>474</v>
      </c>
      <c r="B129" t="s">
        <v>476</v>
      </c>
      <c r="C129" t="s">
        <v>238</v>
      </c>
      <c r="D129" t="s">
        <v>475</v>
      </c>
      <c r="E129" s="2">
        <v>29164</v>
      </c>
      <c r="F129" s="5">
        <f>DATEDIF(Table3[[#This Row],[Geburtstag]],$F$1,"y")</f>
        <v>44</v>
      </c>
      <c r="G129" s="5">
        <v>5</v>
      </c>
      <c r="H129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129" s="5">
        <f>Table3[[#This Row],[SOLL]]-Table3[[#This Row],[HABEN]]</f>
        <v>5</v>
      </c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</row>
    <row r="130" spans="1:32" ht="14.1" customHeight="1" x14ac:dyDescent="0.3">
      <c r="A130" t="s">
        <v>477</v>
      </c>
      <c r="B130" t="s">
        <v>479</v>
      </c>
      <c r="C130" t="s">
        <v>480</v>
      </c>
      <c r="D130" t="s">
        <v>478</v>
      </c>
      <c r="E130" s="2">
        <v>21500</v>
      </c>
      <c r="F130" s="5">
        <f>DATEDIF(Table3[[#This Row],[Geburtstag]],$F$1,"y")</f>
        <v>65</v>
      </c>
      <c r="G130" s="5">
        <v>5</v>
      </c>
      <c r="H130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0</v>
      </c>
      <c r="I130" s="5">
        <f>Table3[[#This Row],[SOLL]]-Table3[[#This Row],[HABEN]]</f>
        <v>5</v>
      </c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</row>
    <row r="131" spans="1:32" ht="14.1" customHeight="1" x14ac:dyDescent="0.3">
      <c r="A131" t="s">
        <v>481</v>
      </c>
      <c r="B131" t="s">
        <v>483</v>
      </c>
      <c r="C131" t="s">
        <v>484</v>
      </c>
      <c r="D131" t="s">
        <v>482</v>
      </c>
      <c r="E131" s="2">
        <v>34617</v>
      </c>
      <c r="F131" s="5">
        <f>DATEDIF(Table3[[#This Row],[Geburtstag]],$F$1,"y")</f>
        <v>29</v>
      </c>
      <c r="G131" s="5">
        <v>5</v>
      </c>
      <c r="H131" s="5">
        <f>+Table3[[#This Row],[Einsatz
1]]+Table3[[#This Row],[Einsatz
2]]+Table3[[#This Row],[Einsatz
3]]+Table3[[#This Row],[Einsatz
4]]+Table3[[#This Row],[Einsatz
5]]+Table3[[#This Row],[Einsatz
6]]+Table3[[#This Row],[Einsatz
7]]+Table3[[#This Row],[Einsatz
8]]+Table3[[#This Row],[Einsatz
9]]</f>
        <v>6.5</v>
      </c>
      <c r="I131" s="5">
        <f>Table3[[#This Row],[SOLL]]-Table3[[#This Row],[HABEN]]</f>
        <v>-1.5</v>
      </c>
      <c r="J131" s="5"/>
      <c r="K131" s="5"/>
      <c r="L131" s="5">
        <v>2.75</v>
      </c>
      <c r="M131" s="5">
        <v>1.75</v>
      </c>
      <c r="N131" s="5"/>
      <c r="O131" s="5"/>
      <c r="P131" s="5"/>
      <c r="Q131" s="5">
        <v>2</v>
      </c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</row>
    <row r="132" spans="1:32" ht="14.1" customHeight="1" x14ac:dyDescent="0.3"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</row>
    <row r="133" spans="1:32" x14ac:dyDescent="0.3"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</row>
    <row r="134" spans="1:32" x14ac:dyDescent="0.3"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</row>
    <row r="206" spans="1:18" x14ac:dyDescent="0.3">
      <c r="A206" t="s">
        <v>485</v>
      </c>
      <c r="B206" t="s">
        <v>486</v>
      </c>
      <c r="C206" t="s">
        <v>487</v>
      </c>
      <c r="D206" t="s">
        <v>488</v>
      </c>
      <c r="E206" t="s">
        <v>489</v>
      </c>
      <c r="F206" s="5" t="s">
        <v>490</v>
      </c>
      <c r="G206" t="s">
        <v>491</v>
      </c>
      <c r="H206" t="s">
        <v>492</v>
      </c>
      <c r="I206" t="s">
        <v>493</v>
      </c>
      <c r="J206" t="s">
        <v>494</v>
      </c>
      <c r="K206" t="s">
        <v>495</v>
      </c>
      <c r="L206" t="s">
        <v>496</v>
      </c>
      <c r="M206" t="s">
        <v>497</v>
      </c>
      <c r="N206" t="s">
        <v>498</v>
      </c>
      <c r="O206" t="s">
        <v>499</v>
      </c>
      <c r="P206" t="s">
        <v>500</v>
      </c>
      <c r="Q206" t="s">
        <v>501</v>
      </c>
      <c r="R206" t="s">
        <v>502</v>
      </c>
    </row>
  </sheetData>
  <phoneticPr fontId="3" type="noConversion"/>
  <conditionalFormatting sqref="I3:I133">
    <cfRule type="cellIs" dxfId="7" priority="2" operator="greaterThan">
      <formula>0.1</formula>
    </cfRule>
    <cfRule type="cellIs" dxfId="6" priority="3" operator="equal">
      <formula>0</formula>
    </cfRule>
  </conditionalFormatting>
  <conditionalFormatting sqref="I3:I134">
    <cfRule type="cellIs" dxfId="5" priority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DECKBLATT SUCHE NACH ID</vt:lpstr>
      <vt:lpstr>2024 - Arbeitseinsätze</vt:lpstr>
      <vt:lpstr>'DECKBLATT SUCHE NACH ID'!Print_Area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Schneckner, Julia</dc:creator>
  <cp:lastModifiedBy>Schneckner, Julia</cp:lastModifiedBy>
  <dcterms:created xsi:type="dcterms:W3CDTF">2024-06-03T08:21:28Z</dcterms:created>
  <dcterms:modified xsi:type="dcterms:W3CDTF">2024-06-17T13:00:44Z</dcterms:modified>
</cp:coreProperties>
</file>