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-e\Desktop\MULTI\"/>
    </mc:Choice>
  </mc:AlternateContent>
  <xr:revisionPtr revIDLastSave="0" documentId="8_{7B2B5A05-73F8-4C8E-8818-883E4FF6DCBD}" xr6:coauthVersionLast="47" xr6:coauthVersionMax="47" xr10:uidLastSave="{00000000-0000-0000-0000-000000000000}"/>
  <bookViews>
    <workbookView xWindow="-120" yWindow="-120" windowWidth="24240" windowHeight="13020" xr2:uid="{0D5F469F-F02C-4AF9-BC61-1146F994086E}"/>
  </bookViews>
  <sheets>
    <sheet name="Kalte Getränk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41" i="1"/>
  <c r="F133" i="1"/>
  <c r="F125" i="1"/>
  <c r="F123" i="1"/>
  <c r="F122" i="1"/>
  <c r="F117" i="1"/>
  <c r="F113" i="1"/>
  <c r="F111" i="1"/>
  <c r="F108" i="1"/>
  <c r="F105" i="1"/>
  <c r="F104" i="1"/>
  <c r="F101" i="1"/>
  <c r="F98" i="1"/>
  <c r="F96" i="1"/>
  <c r="F95" i="1"/>
  <c r="F85" i="1"/>
  <c r="F82" i="1"/>
  <c r="F81" i="1"/>
  <c r="F80" i="1"/>
  <c r="F76" i="1"/>
  <c r="F69" i="1"/>
  <c r="F68" i="1"/>
  <c r="F66" i="1"/>
  <c r="F62" i="1"/>
  <c r="F57" i="1"/>
  <c r="F50" i="1"/>
  <c r="F41" i="1"/>
  <c r="F33" i="1"/>
  <c r="F32" i="1"/>
  <c r="F28" i="1"/>
  <c r="F26" i="1"/>
  <c r="F23" i="1"/>
  <c r="F20" i="1"/>
  <c r="F17" i="1"/>
  <c r="F14" i="1"/>
  <c r="F13" i="1"/>
  <c r="F11" i="1"/>
  <c r="F9" i="1"/>
  <c r="F5" i="1"/>
  <c r="F4" i="1"/>
</calcChain>
</file>

<file path=xl/sharedStrings.xml><?xml version="1.0" encoding="utf-8"?>
<sst xmlns="http://schemas.openxmlformats.org/spreadsheetml/2006/main" count="646" uniqueCount="304">
  <si>
    <t>Getränke</t>
  </si>
  <si>
    <t>Art.-Nr.</t>
  </si>
  <si>
    <t>Art.-Bezeichnung</t>
  </si>
  <si>
    <t>Preis (ohne Pfand)</t>
  </si>
  <si>
    <t>Preis/l</t>
  </si>
  <si>
    <t>Pfand</t>
  </si>
  <si>
    <t>Anzahl</t>
  </si>
  <si>
    <t xml:space="preserve">   Mineralwasser</t>
  </si>
  <si>
    <t>Ge 1</t>
  </si>
  <si>
    <t>Vilsa Brunnen - Glas - Mehrweg</t>
  </si>
  <si>
    <t>Naturell</t>
  </si>
  <si>
    <t>20 Fl. x 0,25ml.</t>
  </si>
  <si>
    <t>Ge 2</t>
  </si>
  <si>
    <t>Klassik</t>
  </si>
  <si>
    <t>12 Fl. x 0,7ltr.</t>
  </si>
  <si>
    <t>Ge 3</t>
  </si>
  <si>
    <t>Medium</t>
  </si>
  <si>
    <t>Ge 4</t>
  </si>
  <si>
    <t>Leicht perlig</t>
  </si>
  <si>
    <t>Ge 5</t>
  </si>
  <si>
    <t>Natuell</t>
  </si>
  <si>
    <t>Ge 6</t>
  </si>
  <si>
    <t>Vilsa Brunnen - PET - Mehrweg</t>
  </si>
  <si>
    <t>12 Fl. x 1ltr.</t>
  </si>
  <si>
    <t>Ge 7</t>
  </si>
  <si>
    <t>Ge 8</t>
  </si>
  <si>
    <t xml:space="preserve">Emsland Quelle - PET - Mehrweg </t>
  </si>
  <si>
    <t>Ge 9</t>
  </si>
  <si>
    <t>Ge 10</t>
  </si>
  <si>
    <t>Lemon</t>
  </si>
  <si>
    <t>Ge 11</t>
  </si>
  <si>
    <t>Mineau - PET - Mehrweg</t>
  </si>
  <si>
    <t>Ge 12</t>
  </si>
  <si>
    <t>Ge 13</t>
  </si>
  <si>
    <t>Ge 14</t>
  </si>
  <si>
    <t>Vilsa - PET - Mehrweg</t>
  </si>
  <si>
    <t>12 Fl. x 0,5ltr.</t>
  </si>
  <si>
    <t>Ge 15</t>
  </si>
  <si>
    <t>Ge 16</t>
  </si>
  <si>
    <t>Ge 17</t>
  </si>
  <si>
    <t>St. Ansgari - Glas - Mehrweg</t>
  </si>
  <si>
    <t>Ge 18</t>
  </si>
  <si>
    <t>Ge 19</t>
  </si>
  <si>
    <t>Ge 20</t>
  </si>
  <si>
    <t>Gerolsteiner  - PET - Mehrweg</t>
  </si>
  <si>
    <t>Ge 21</t>
  </si>
  <si>
    <t>Ge 22</t>
  </si>
  <si>
    <t>Ge 23</t>
  </si>
  <si>
    <t>Volvic - Einweg</t>
  </si>
  <si>
    <t>6 Fl. x 1,5ltr.</t>
  </si>
  <si>
    <t xml:space="preserve">   Softdrinks</t>
  </si>
  <si>
    <t>Ge 24</t>
  </si>
  <si>
    <t>Coca Cola - Glasflaschen - Mehrweg</t>
  </si>
  <si>
    <t>Cola</t>
  </si>
  <si>
    <t>24 Fl. x 0,33ltr.</t>
  </si>
  <si>
    <t>Ge 25</t>
  </si>
  <si>
    <t>Cola Zero</t>
  </si>
  <si>
    <t>Ge 26</t>
  </si>
  <si>
    <t>Sprite</t>
  </si>
  <si>
    <t>Ge 27</t>
  </si>
  <si>
    <t>Fanta</t>
  </si>
  <si>
    <t>Ge 28</t>
  </si>
  <si>
    <t>6 Fl. x 1ltr.</t>
  </si>
  <si>
    <t>Ge 29</t>
  </si>
  <si>
    <t>Coca Cola - PET - Mehrweg</t>
  </si>
  <si>
    <t>12 Fl. X 1ltr</t>
  </si>
  <si>
    <t>Ge 30</t>
  </si>
  <si>
    <t>Ge 31</t>
  </si>
  <si>
    <t>Ge 32</t>
  </si>
  <si>
    <t>Sprite Zero</t>
  </si>
  <si>
    <t>Ge 33</t>
  </si>
  <si>
    <t>Ge 34</t>
  </si>
  <si>
    <t>Fanta Zero</t>
  </si>
  <si>
    <t>Ge 35</t>
  </si>
  <si>
    <t>Mezzo Mix</t>
  </si>
  <si>
    <t>Ge 36</t>
  </si>
  <si>
    <t>Mezzo Mix Zero</t>
  </si>
  <si>
    <t>Ge 37</t>
  </si>
  <si>
    <t>Coca Cola - PET - Einweg</t>
  </si>
  <si>
    <t>Coca Cola</t>
  </si>
  <si>
    <t xml:space="preserve">4 Fl. x 1,5ltr. </t>
  </si>
  <si>
    <t>Ge 38</t>
  </si>
  <si>
    <t>Coca Cola light</t>
  </si>
  <si>
    <t>Ge 39</t>
  </si>
  <si>
    <t>Coca Cola Zero</t>
  </si>
  <si>
    <t>Ge 40</t>
  </si>
  <si>
    <t>Ge 41</t>
  </si>
  <si>
    <t>Ge 42</t>
  </si>
  <si>
    <t>Ge 43</t>
  </si>
  <si>
    <t>Ge 44</t>
  </si>
  <si>
    <t>Ge 45</t>
  </si>
  <si>
    <t>Ge 46</t>
  </si>
  <si>
    <t>Deit - PET - Mehrweg</t>
  </si>
  <si>
    <t>Citro</t>
  </si>
  <si>
    <t>Ge 47</t>
  </si>
  <si>
    <t>Zitrone</t>
  </si>
  <si>
    <t>Ge 48</t>
  </si>
  <si>
    <t>Orange</t>
  </si>
  <si>
    <t>Ge 49</t>
  </si>
  <si>
    <t>Johannesbeere-Blutorange</t>
  </si>
  <si>
    <t>Ge 50</t>
  </si>
  <si>
    <t>Grapefruit</t>
  </si>
  <si>
    <t>Ge 51</t>
  </si>
  <si>
    <t>Pink Grapefruit</t>
  </si>
  <si>
    <t>Ge 52</t>
  </si>
  <si>
    <t>Tropische Früchte</t>
  </si>
  <si>
    <t>Ge 53</t>
  </si>
  <si>
    <t>Emsland Perle - PET - Mehrweg</t>
  </si>
  <si>
    <t>Ge 54</t>
  </si>
  <si>
    <t>Orange light</t>
  </si>
  <si>
    <t>Ge 55</t>
  </si>
  <si>
    <t>Emsland Sonne - PET - Mehrweg</t>
  </si>
  <si>
    <t>Orange Zero</t>
  </si>
  <si>
    <t>Ge 56</t>
  </si>
  <si>
    <t>Ge 57</t>
  </si>
  <si>
    <t>Zitrone Zero</t>
  </si>
  <si>
    <t>Ge 58</t>
  </si>
  <si>
    <t>Ge 59</t>
  </si>
  <si>
    <t>Ge 60</t>
  </si>
  <si>
    <t>Orange-Mango</t>
  </si>
  <si>
    <t>Ge 61</t>
  </si>
  <si>
    <t>Limette</t>
  </si>
  <si>
    <t>Ge 62</t>
  </si>
  <si>
    <t>Goldschorle</t>
  </si>
  <si>
    <t>Ge 63</t>
  </si>
  <si>
    <t>Apfelschorle</t>
  </si>
  <si>
    <t>Ge 64</t>
  </si>
  <si>
    <t>Sportschorle</t>
  </si>
  <si>
    <t>Ge 65</t>
  </si>
  <si>
    <t>ACE Vital</t>
  </si>
  <si>
    <t>Ge 66</t>
  </si>
  <si>
    <t>Ge 67</t>
  </si>
  <si>
    <t>Ge 68</t>
  </si>
  <si>
    <t>Ge 69</t>
  </si>
  <si>
    <t>Vilsa  H2Obst - PET - Mehrweg</t>
  </si>
  <si>
    <t>Orange-Apfel</t>
  </si>
  <si>
    <t>Ge 70</t>
  </si>
  <si>
    <t>Kirsch-Apfel</t>
  </si>
  <si>
    <t>Ge 71</t>
  </si>
  <si>
    <t>Waldbeere</t>
  </si>
  <si>
    <t>Ge 72</t>
  </si>
  <si>
    <t>Vilsa  H2Obst - Einweg</t>
  </si>
  <si>
    <t>6 Fl. x 0,75ltr.</t>
  </si>
  <si>
    <t>Ge 73</t>
  </si>
  <si>
    <t>Ge 74</t>
  </si>
  <si>
    <t>Ge 75</t>
  </si>
  <si>
    <t>Ge 76</t>
  </si>
  <si>
    <t>Vilsa - Einweg</t>
  </si>
  <si>
    <t>Ge 77</t>
  </si>
  <si>
    <t>Krombacher - Fassbrause - Mehrweg</t>
  </si>
  <si>
    <t>Schwarze Johannesbeere</t>
  </si>
  <si>
    <t>6 Fl. x 0,33ltr.</t>
  </si>
  <si>
    <t>Ge 78</t>
  </si>
  <si>
    <t>Holunder</t>
  </si>
  <si>
    <t>Ge 79</t>
  </si>
  <si>
    <t>Rhabarber</t>
  </si>
  <si>
    <t>Ge 80</t>
  </si>
  <si>
    <t>Ge 81</t>
  </si>
  <si>
    <t>Bionade - Mehrweg</t>
  </si>
  <si>
    <t>Himbeer-Pflaume</t>
  </si>
  <si>
    <t>12 Fl. x 0,33ltr.</t>
  </si>
  <si>
    <t>Ge 82</t>
  </si>
  <si>
    <t>Kräuter</t>
  </si>
  <si>
    <t>Ge 83</t>
  </si>
  <si>
    <t>Litchi</t>
  </si>
  <si>
    <t>Ge 84</t>
  </si>
  <si>
    <t>Schwarze Johannesbeere-Rosmarin</t>
  </si>
  <si>
    <t>Ge 85</t>
  </si>
  <si>
    <t>Naturtrüb Blutorange</t>
  </si>
  <si>
    <t>Ge 86</t>
  </si>
  <si>
    <t>Naturtrüb Zitrone</t>
  </si>
  <si>
    <t>Ge 87</t>
  </si>
  <si>
    <t>Naturtrüb Orange</t>
  </si>
  <si>
    <t>Ge 88</t>
  </si>
  <si>
    <t>Ge 89</t>
  </si>
  <si>
    <t>Ingwer-Orange</t>
  </si>
  <si>
    <t>Ge 90</t>
  </si>
  <si>
    <t>Zitrone-Bergamotte</t>
  </si>
  <si>
    <t>Ge 91</t>
  </si>
  <si>
    <t>Vitamalz - Mehrweg</t>
  </si>
  <si>
    <t xml:space="preserve">24 Fl. x 0,33ltr. </t>
  </si>
  <si>
    <t>Ge 92</t>
  </si>
  <si>
    <t xml:space="preserve">   Saft</t>
  </si>
  <si>
    <t>Ge 93</t>
  </si>
  <si>
    <t>EDEKA</t>
  </si>
  <si>
    <t>Milder Apfel</t>
  </si>
  <si>
    <t>Ge 94</t>
  </si>
  <si>
    <t>Milde Orange</t>
  </si>
  <si>
    <t>Ge 95</t>
  </si>
  <si>
    <t>Milder Multi</t>
  </si>
  <si>
    <t>Ge 96</t>
  </si>
  <si>
    <t>4 Fl. x 0,33ltr.</t>
  </si>
  <si>
    <t>Ge 97</t>
  </si>
  <si>
    <t>Ge 98</t>
  </si>
  <si>
    <t>Multivitamin</t>
  </si>
  <si>
    <t>Ge 99</t>
  </si>
  <si>
    <t xml:space="preserve">Auricher - Mehrweg </t>
  </si>
  <si>
    <t>Orangendirektsaft</t>
  </si>
  <si>
    <t>6 Fl. x 0,7ltr.</t>
  </si>
  <si>
    <t>Ge 100</t>
  </si>
  <si>
    <t>Apfelsaft mild</t>
  </si>
  <si>
    <t>Ge 101</t>
  </si>
  <si>
    <t>Apfelsaft trüb</t>
  </si>
  <si>
    <t>Ge 102</t>
  </si>
  <si>
    <t>Ge 103</t>
  </si>
  <si>
    <t>Orangensaft</t>
  </si>
  <si>
    <t>24 Fl. x 0,2ltr.</t>
  </si>
  <si>
    <t>Ge 104</t>
  </si>
  <si>
    <t>Apfelsaft</t>
  </si>
  <si>
    <t xml:space="preserve">   Bier</t>
  </si>
  <si>
    <t>Ge 105</t>
  </si>
  <si>
    <t>Becks</t>
  </si>
  <si>
    <t>Pils</t>
  </si>
  <si>
    <t>Ge 106</t>
  </si>
  <si>
    <t>Green Lemon</t>
  </si>
  <si>
    <t>Ge 107</t>
  </si>
  <si>
    <t>Jever</t>
  </si>
  <si>
    <t>Ge 108</t>
  </si>
  <si>
    <t>Light</t>
  </si>
  <si>
    <t>Ge 109</t>
  </si>
  <si>
    <t>Fun</t>
  </si>
  <si>
    <t>Ge 110</t>
  </si>
  <si>
    <t>Fun Zitrone</t>
  </si>
  <si>
    <t>Ge 111</t>
  </si>
  <si>
    <t>Krombacher</t>
  </si>
  <si>
    <t>Ge 112</t>
  </si>
  <si>
    <t>Pils alkoholfrei</t>
  </si>
  <si>
    <t>Ge 113</t>
  </si>
  <si>
    <t>Pils alkoholfrei 0,0%</t>
  </si>
  <si>
    <t>Ge 114</t>
  </si>
  <si>
    <t>Radler</t>
  </si>
  <si>
    <t>Ge 115</t>
  </si>
  <si>
    <t>Radler alkoholfrei</t>
  </si>
  <si>
    <t>Ge 116</t>
  </si>
  <si>
    <t>Erdinger</t>
  </si>
  <si>
    <t>Weißbier trüb</t>
  </si>
  <si>
    <t>11 Fl. X 0,5ltr.</t>
  </si>
  <si>
    <t>Ge 117</t>
  </si>
  <si>
    <t>20 Fl. X 0,5ltr.</t>
  </si>
  <si>
    <t>Ge 118</t>
  </si>
  <si>
    <t>Weißbier alkoholfrei</t>
  </si>
  <si>
    <t>Ge 119</t>
  </si>
  <si>
    <t>Flensburger</t>
  </si>
  <si>
    <t>20 Fl. X 0,33ltr.</t>
  </si>
  <si>
    <t>Ge 120</t>
  </si>
  <si>
    <t>Alkohlfrei</t>
  </si>
  <si>
    <t>Ge 121</t>
  </si>
  <si>
    <t>Malz</t>
  </si>
  <si>
    <t>Ge 122</t>
  </si>
  <si>
    <t>Gold</t>
  </si>
  <si>
    <t>Ge 123</t>
  </si>
  <si>
    <t>Dunkel</t>
  </si>
  <si>
    <t>Ge 124</t>
  </si>
  <si>
    <t>Kellerbier</t>
  </si>
  <si>
    <t>Ge 125</t>
  </si>
  <si>
    <t>Edles Helles</t>
  </si>
  <si>
    <t>Ge 126</t>
  </si>
  <si>
    <t>Ge 127</t>
  </si>
  <si>
    <t>Ge 128</t>
  </si>
  <si>
    <t>Ge 129</t>
  </si>
  <si>
    <t>Ge 130</t>
  </si>
  <si>
    <t>Ge 131</t>
  </si>
  <si>
    <t>Ge 132</t>
  </si>
  <si>
    <t>Ge 133</t>
  </si>
  <si>
    <t>Ge 134</t>
  </si>
  <si>
    <t>Ge 135</t>
  </si>
  <si>
    <t>Ge 136</t>
  </si>
  <si>
    <t>Ge 137</t>
  </si>
  <si>
    <t>Ge 138</t>
  </si>
  <si>
    <t>Ge 139</t>
  </si>
  <si>
    <t>Ge 140</t>
  </si>
  <si>
    <t>Radler Zuckerfrei 1%</t>
  </si>
  <si>
    <t>Ge 141</t>
  </si>
  <si>
    <t>Ge 142</t>
  </si>
  <si>
    <t>Ge 143</t>
  </si>
  <si>
    <t>Ge 144</t>
  </si>
  <si>
    <t xml:space="preserve">   Sekt</t>
  </si>
  <si>
    <t>Ge 145</t>
  </si>
  <si>
    <t>Rotkäppchen</t>
  </si>
  <si>
    <t>Trocken</t>
  </si>
  <si>
    <t>1 Fl. x 0,75ltr.</t>
  </si>
  <si>
    <t xml:space="preserve"> -</t>
  </si>
  <si>
    <t>Ge 146</t>
  </si>
  <si>
    <t>Mild</t>
  </si>
  <si>
    <t>Ge 147</t>
  </si>
  <si>
    <t>Halbtrocken</t>
  </si>
  <si>
    <t>Ge 148</t>
  </si>
  <si>
    <t>Trocken - rosè</t>
  </si>
  <si>
    <t>Ge 149</t>
  </si>
  <si>
    <t>Alkoholfrei - weiß</t>
  </si>
  <si>
    <t>Ge 150</t>
  </si>
  <si>
    <t>Alkoholfrei - rosè</t>
  </si>
  <si>
    <t>Ge 151</t>
  </si>
  <si>
    <t>Freixenet</t>
  </si>
  <si>
    <t>Extra Dry</t>
  </si>
  <si>
    <t>Ge 152</t>
  </si>
  <si>
    <t>Dry</t>
  </si>
  <si>
    <t>Ge 153</t>
  </si>
  <si>
    <t>Semi Seco</t>
  </si>
  <si>
    <t>Ge 154</t>
  </si>
  <si>
    <t>Carta Rosè</t>
  </si>
  <si>
    <t>Ge 155</t>
  </si>
  <si>
    <t>Carta Rotina - Semi Dry</t>
  </si>
  <si>
    <t>Ge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</si>
</sst>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0" fillId="0" borderId="1" xfId="0" applyNumberFormat="1" applyBorder="1"/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0" fillId="0" borderId="3" xfId="0" applyNumberForma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91F4-9E62-4406-8550-FDDC2F83ACB3}">
  <dimension ref="A1:H163"/>
  <sheetViews>
    <sheetView tabSelected="1" view="pageBreakPreview" zoomScale="115" zoomScaleNormal="100" zoomScaleSheetLayoutView="115" workbookViewId="0">
      <selection activeCell="J11" sqref="J11"/>
    </sheetView>
  </sheetViews>
  <sheetFormatPr baseColWidth="10" defaultRowHeight="15" x14ac:dyDescent="0.25"/>
  <cols>
    <col min="1" max="1" width="8.28515625" customWidth="1"/>
    <col min="2" max="2" width="40.7109375" customWidth="1"/>
    <col min="3" max="3" width="32.85546875" bestFit="1" customWidth="1"/>
    <col min="4" max="4" width="15.7109375" style="2" customWidth="1"/>
    <col min="5" max="5" width="16.85546875" style="2" customWidth="1"/>
    <col min="6" max="6" width="7.7109375" style="3" customWidth="1"/>
    <col min="7" max="7" width="8.28515625" customWidth="1"/>
    <col min="8" max="8" width="10.7109375" style="29" customWidth="1"/>
  </cols>
  <sheetData>
    <row r="1" spans="1:8" ht="26.25" x14ac:dyDescent="0.4">
      <c r="A1" s="1" t="s">
        <v>0</v>
      </c>
      <c r="H1" s="4"/>
    </row>
    <row r="2" spans="1:8" x14ac:dyDescent="0.25">
      <c r="A2" s="5" t="s">
        <v>1</v>
      </c>
      <c r="B2" s="6" t="s">
        <v>2</v>
      </c>
      <c r="C2" s="6"/>
      <c r="D2" s="7"/>
      <c r="E2" s="8" t="s">
        <v>3</v>
      </c>
      <c r="F2" s="9" t="s">
        <v>4</v>
      </c>
      <c r="G2" s="8" t="s">
        <v>5</v>
      </c>
      <c r="H2" s="10" t="s">
        <v>6</v>
      </c>
    </row>
    <row r="3" spans="1:8" x14ac:dyDescent="0.25">
      <c r="A3" s="5"/>
      <c r="B3" s="11" t="s">
        <v>7</v>
      </c>
      <c r="C3" s="12"/>
      <c r="D3" s="13"/>
      <c r="E3" s="13"/>
      <c r="F3" s="14"/>
      <c r="G3" s="15"/>
      <c r="H3" s="16"/>
    </row>
    <row r="4" spans="1:8" x14ac:dyDescent="0.25">
      <c r="A4" s="17" t="s">
        <v>8</v>
      </c>
      <c r="B4" s="18" t="s">
        <v>9</v>
      </c>
      <c r="C4" s="12" t="s">
        <v>10</v>
      </c>
      <c r="D4" s="19" t="s">
        <v>11</v>
      </c>
      <c r="E4" s="20">
        <v>7.99</v>
      </c>
      <c r="F4" s="21">
        <f>7.99*2</f>
        <v>15.98</v>
      </c>
      <c r="G4" s="22">
        <v>3.1</v>
      </c>
      <c r="H4" s="23"/>
    </row>
    <row r="5" spans="1:8" x14ac:dyDescent="0.25">
      <c r="A5" s="17" t="s">
        <v>12</v>
      </c>
      <c r="B5" s="18" t="s">
        <v>9</v>
      </c>
      <c r="C5" s="12" t="s">
        <v>13</v>
      </c>
      <c r="D5" s="19" t="s">
        <v>14</v>
      </c>
      <c r="E5" s="20">
        <v>6.19</v>
      </c>
      <c r="F5" s="21">
        <f>6.19/8.4</f>
        <v>0.73690476190476195</v>
      </c>
      <c r="G5" s="22">
        <v>3.3</v>
      </c>
      <c r="H5" s="24"/>
    </row>
    <row r="6" spans="1:8" x14ac:dyDescent="0.25">
      <c r="A6" s="17" t="s">
        <v>15</v>
      </c>
      <c r="B6" s="18" t="s">
        <v>9</v>
      </c>
      <c r="C6" s="12" t="s">
        <v>16</v>
      </c>
      <c r="D6" s="19" t="s">
        <v>14</v>
      </c>
      <c r="E6" s="20">
        <v>6.19</v>
      </c>
      <c r="F6" s="21">
        <v>0.74</v>
      </c>
      <c r="G6" s="22">
        <v>3.3</v>
      </c>
      <c r="H6" s="24"/>
    </row>
    <row r="7" spans="1:8" x14ac:dyDescent="0.25">
      <c r="A7" s="17" t="s">
        <v>17</v>
      </c>
      <c r="B7" s="18" t="s">
        <v>9</v>
      </c>
      <c r="C7" s="12" t="s">
        <v>18</v>
      </c>
      <c r="D7" s="19" t="s">
        <v>14</v>
      </c>
      <c r="E7" s="20">
        <v>6.19</v>
      </c>
      <c r="F7" s="21">
        <v>0.74</v>
      </c>
      <c r="G7" s="22">
        <v>3.3</v>
      </c>
      <c r="H7" s="24"/>
    </row>
    <row r="8" spans="1:8" x14ac:dyDescent="0.25">
      <c r="A8" s="17" t="s">
        <v>19</v>
      </c>
      <c r="B8" s="18" t="s">
        <v>9</v>
      </c>
      <c r="C8" s="12" t="s">
        <v>20</v>
      </c>
      <c r="D8" s="19" t="s">
        <v>14</v>
      </c>
      <c r="E8" s="20">
        <v>6.19</v>
      </c>
      <c r="F8" s="21">
        <v>0.74</v>
      </c>
      <c r="G8" s="22">
        <v>3.3</v>
      </c>
      <c r="H8" s="24"/>
    </row>
    <row r="9" spans="1:8" x14ac:dyDescent="0.25">
      <c r="A9" s="17" t="s">
        <v>21</v>
      </c>
      <c r="B9" s="18" t="s">
        <v>22</v>
      </c>
      <c r="C9" s="12" t="s">
        <v>13</v>
      </c>
      <c r="D9" s="19" t="s">
        <v>23</v>
      </c>
      <c r="E9" s="20">
        <v>6.99</v>
      </c>
      <c r="F9" s="21">
        <f>6.99/12</f>
        <v>0.58250000000000002</v>
      </c>
      <c r="G9" s="22">
        <v>3.3</v>
      </c>
      <c r="H9" s="24"/>
    </row>
    <row r="10" spans="1:8" x14ac:dyDescent="0.25">
      <c r="A10" s="17" t="s">
        <v>24</v>
      </c>
      <c r="B10" s="18" t="s">
        <v>22</v>
      </c>
      <c r="C10" s="12" t="s">
        <v>16</v>
      </c>
      <c r="D10" s="19" t="s">
        <v>23</v>
      </c>
      <c r="E10" s="20">
        <v>6.99</v>
      </c>
      <c r="F10" s="21">
        <v>0.57999999999999996</v>
      </c>
      <c r="G10" s="22">
        <v>3.3</v>
      </c>
      <c r="H10" s="24"/>
    </row>
    <row r="11" spans="1:8" x14ac:dyDescent="0.25">
      <c r="A11" s="17" t="s">
        <v>25</v>
      </c>
      <c r="B11" s="18" t="s">
        <v>26</v>
      </c>
      <c r="C11" s="12" t="s">
        <v>13</v>
      </c>
      <c r="D11" s="19" t="s">
        <v>23</v>
      </c>
      <c r="E11" s="20">
        <v>5.99</v>
      </c>
      <c r="F11" s="21">
        <f>5.99/12</f>
        <v>0.4991666666666667</v>
      </c>
      <c r="G11" s="22">
        <v>3.3</v>
      </c>
      <c r="H11" s="24"/>
    </row>
    <row r="12" spans="1:8" x14ac:dyDescent="0.25">
      <c r="A12" s="17" t="s">
        <v>27</v>
      </c>
      <c r="B12" s="18" t="s">
        <v>26</v>
      </c>
      <c r="C12" s="12" t="s">
        <v>10</v>
      </c>
      <c r="D12" s="19" t="s">
        <v>23</v>
      </c>
      <c r="E12" s="20">
        <v>5.99</v>
      </c>
      <c r="F12" s="21">
        <v>0.5</v>
      </c>
      <c r="G12" s="22">
        <v>3.3</v>
      </c>
      <c r="H12" s="24"/>
    </row>
    <row r="13" spans="1:8" x14ac:dyDescent="0.25">
      <c r="A13" s="17" t="s">
        <v>28</v>
      </c>
      <c r="B13" s="18" t="s">
        <v>26</v>
      </c>
      <c r="C13" s="12" t="s">
        <v>29</v>
      </c>
      <c r="D13" s="19" t="s">
        <v>23</v>
      </c>
      <c r="E13" s="20">
        <v>7.89</v>
      </c>
      <c r="F13" s="21">
        <f>7.89/12</f>
        <v>0.65749999999999997</v>
      </c>
      <c r="G13" s="22">
        <v>3.3</v>
      </c>
      <c r="H13" s="24"/>
    </row>
    <row r="14" spans="1:8" x14ac:dyDescent="0.25">
      <c r="A14" s="17" t="s">
        <v>30</v>
      </c>
      <c r="B14" s="18" t="s">
        <v>31</v>
      </c>
      <c r="C14" s="12" t="s">
        <v>13</v>
      </c>
      <c r="D14" s="19" t="s">
        <v>23</v>
      </c>
      <c r="E14" s="20">
        <v>4.09</v>
      </c>
      <c r="F14" s="21">
        <f>4.09/12</f>
        <v>0.34083333333333332</v>
      </c>
      <c r="G14" s="22">
        <v>3.3</v>
      </c>
      <c r="H14" s="24"/>
    </row>
    <row r="15" spans="1:8" x14ac:dyDescent="0.25">
      <c r="A15" s="17" t="s">
        <v>32</v>
      </c>
      <c r="B15" s="18" t="s">
        <v>31</v>
      </c>
      <c r="C15" s="12" t="s">
        <v>16</v>
      </c>
      <c r="D15" s="19" t="s">
        <v>23</v>
      </c>
      <c r="E15" s="20">
        <v>4.09</v>
      </c>
      <c r="F15" s="21">
        <v>0.34</v>
      </c>
      <c r="G15" s="22">
        <v>3.3</v>
      </c>
      <c r="H15" s="24"/>
    </row>
    <row r="16" spans="1:8" x14ac:dyDescent="0.25">
      <c r="A16" s="17" t="s">
        <v>33</v>
      </c>
      <c r="B16" s="18" t="s">
        <v>31</v>
      </c>
      <c r="C16" s="12" t="s">
        <v>10</v>
      </c>
      <c r="D16" s="19" t="s">
        <v>23</v>
      </c>
      <c r="E16" s="20">
        <v>4.09</v>
      </c>
      <c r="F16" s="21">
        <v>0.34</v>
      </c>
      <c r="G16" s="22">
        <v>3.3</v>
      </c>
      <c r="H16" s="24"/>
    </row>
    <row r="17" spans="1:8" x14ac:dyDescent="0.25">
      <c r="A17" s="17" t="s">
        <v>34</v>
      </c>
      <c r="B17" s="18" t="s">
        <v>35</v>
      </c>
      <c r="C17" s="12" t="s">
        <v>13</v>
      </c>
      <c r="D17" s="19" t="s">
        <v>36</v>
      </c>
      <c r="E17" s="20">
        <v>6.19</v>
      </c>
      <c r="F17" s="21">
        <f>6.19/6</f>
        <v>1.0316666666666667</v>
      </c>
      <c r="G17" s="22">
        <v>3.3</v>
      </c>
      <c r="H17" s="24"/>
    </row>
    <row r="18" spans="1:8" x14ac:dyDescent="0.25">
      <c r="A18" s="17" t="s">
        <v>37</v>
      </c>
      <c r="B18" s="18" t="s">
        <v>35</v>
      </c>
      <c r="C18" s="12" t="s">
        <v>16</v>
      </c>
      <c r="D18" s="19" t="s">
        <v>36</v>
      </c>
      <c r="E18" s="20">
        <v>6.19</v>
      </c>
      <c r="F18" s="21">
        <v>1.03</v>
      </c>
      <c r="G18" s="22">
        <v>3.3</v>
      </c>
      <c r="H18" s="24"/>
    </row>
    <row r="19" spans="1:8" x14ac:dyDescent="0.25">
      <c r="A19" s="17" t="s">
        <v>38</v>
      </c>
      <c r="B19" s="18" t="s">
        <v>35</v>
      </c>
      <c r="C19" s="12" t="s">
        <v>10</v>
      </c>
      <c r="D19" s="19" t="s">
        <v>36</v>
      </c>
      <c r="E19" s="20">
        <v>6.19</v>
      </c>
      <c r="F19" s="21">
        <v>1.03</v>
      </c>
      <c r="G19" s="22">
        <v>3.3</v>
      </c>
      <c r="H19" s="24"/>
    </row>
    <row r="20" spans="1:8" x14ac:dyDescent="0.25">
      <c r="A20" s="17" t="s">
        <v>39</v>
      </c>
      <c r="B20" s="18" t="s">
        <v>40</v>
      </c>
      <c r="C20" s="12" t="s">
        <v>13</v>
      </c>
      <c r="D20" s="19" t="s">
        <v>14</v>
      </c>
      <c r="E20" s="20">
        <v>5.19</v>
      </c>
      <c r="F20" s="21">
        <f>5.19/8.4</f>
        <v>0.61785714285714288</v>
      </c>
      <c r="G20" s="22">
        <v>3.3</v>
      </c>
      <c r="H20" s="24"/>
    </row>
    <row r="21" spans="1:8" x14ac:dyDescent="0.25">
      <c r="A21" s="17" t="s">
        <v>41</v>
      </c>
      <c r="B21" s="18" t="s">
        <v>40</v>
      </c>
      <c r="C21" s="12" t="s">
        <v>16</v>
      </c>
      <c r="D21" s="19" t="s">
        <v>14</v>
      </c>
      <c r="E21" s="20">
        <v>5.19</v>
      </c>
      <c r="F21" s="21">
        <v>0.62</v>
      </c>
      <c r="G21" s="22">
        <v>3.3</v>
      </c>
      <c r="H21" s="24"/>
    </row>
    <row r="22" spans="1:8" x14ac:dyDescent="0.25">
      <c r="A22" s="17" t="s">
        <v>42</v>
      </c>
      <c r="B22" s="18" t="s">
        <v>40</v>
      </c>
      <c r="C22" s="12" t="s">
        <v>10</v>
      </c>
      <c r="D22" s="19" t="s">
        <v>14</v>
      </c>
      <c r="E22" s="20">
        <v>5.19</v>
      </c>
      <c r="F22" s="21">
        <v>0.62</v>
      </c>
      <c r="G22" s="22">
        <v>3.3</v>
      </c>
      <c r="H22" s="24"/>
    </row>
    <row r="23" spans="1:8" x14ac:dyDescent="0.25">
      <c r="A23" s="17" t="s">
        <v>43</v>
      </c>
      <c r="B23" s="18" t="s">
        <v>44</v>
      </c>
      <c r="C23" s="12" t="s">
        <v>13</v>
      </c>
      <c r="D23" s="19" t="s">
        <v>23</v>
      </c>
      <c r="E23" s="20">
        <v>8.69</v>
      </c>
      <c r="F23" s="21">
        <f>8.69/8.4</f>
        <v>1.0345238095238094</v>
      </c>
      <c r="G23" s="22">
        <v>3.3</v>
      </c>
      <c r="H23" s="24"/>
    </row>
    <row r="24" spans="1:8" x14ac:dyDescent="0.25">
      <c r="A24" s="17" t="s">
        <v>45</v>
      </c>
      <c r="B24" s="18" t="s">
        <v>44</v>
      </c>
      <c r="C24" s="12" t="s">
        <v>16</v>
      </c>
      <c r="D24" s="19" t="s">
        <v>23</v>
      </c>
      <c r="E24" s="20">
        <v>8.69</v>
      </c>
      <c r="F24" s="21">
        <v>1.03</v>
      </c>
      <c r="G24" s="22">
        <v>3.3</v>
      </c>
      <c r="H24" s="24"/>
    </row>
    <row r="25" spans="1:8" x14ac:dyDescent="0.25">
      <c r="A25" s="17" t="s">
        <v>46</v>
      </c>
      <c r="B25" s="18" t="s">
        <v>44</v>
      </c>
      <c r="C25" s="12" t="s">
        <v>10</v>
      </c>
      <c r="D25" s="19" t="s">
        <v>23</v>
      </c>
      <c r="E25" s="20">
        <v>8.69</v>
      </c>
      <c r="F25" s="21">
        <v>1.03</v>
      </c>
      <c r="G25" s="22">
        <v>3.3</v>
      </c>
      <c r="H25" s="24"/>
    </row>
    <row r="26" spans="1:8" x14ac:dyDescent="0.25">
      <c r="A26" s="17" t="s">
        <v>47</v>
      </c>
      <c r="B26" s="18" t="s">
        <v>48</v>
      </c>
      <c r="C26" s="12" t="s">
        <v>10</v>
      </c>
      <c r="D26" s="19" t="s">
        <v>49</v>
      </c>
      <c r="E26" s="20">
        <v>7.5</v>
      </c>
      <c r="F26" s="21">
        <f>7.5/9</f>
        <v>0.83333333333333337</v>
      </c>
      <c r="G26" s="22">
        <v>1.5</v>
      </c>
      <c r="H26" s="24"/>
    </row>
    <row r="27" spans="1:8" x14ac:dyDescent="0.25">
      <c r="A27" s="17"/>
      <c r="B27" s="11" t="s">
        <v>50</v>
      </c>
      <c r="C27" s="12"/>
      <c r="D27" s="13"/>
      <c r="E27" s="25"/>
      <c r="F27" s="26"/>
      <c r="G27" s="15"/>
      <c r="H27" s="16"/>
    </row>
    <row r="28" spans="1:8" x14ac:dyDescent="0.25">
      <c r="A28" s="17" t="s">
        <v>51</v>
      </c>
      <c r="B28" s="18" t="s">
        <v>52</v>
      </c>
      <c r="C28" s="12" t="s">
        <v>53</v>
      </c>
      <c r="D28" s="19" t="s">
        <v>54</v>
      </c>
      <c r="E28" s="20">
        <v>19.989999999999998</v>
      </c>
      <c r="F28" s="21">
        <f>19.99/7.92</f>
        <v>2.5239898989898988</v>
      </c>
      <c r="G28" s="22">
        <v>5.0999999999999996</v>
      </c>
      <c r="H28" s="24"/>
    </row>
    <row r="29" spans="1:8" x14ac:dyDescent="0.25">
      <c r="A29" s="17" t="s">
        <v>55</v>
      </c>
      <c r="B29" s="18" t="s">
        <v>52</v>
      </c>
      <c r="C29" s="12" t="s">
        <v>56</v>
      </c>
      <c r="D29" s="19" t="s">
        <v>54</v>
      </c>
      <c r="E29" s="20">
        <v>19.989999999999998</v>
      </c>
      <c r="F29" s="21">
        <v>2.52</v>
      </c>
      <c r="G29" s="22">
        <v>5.0999999999999996</v>
      </c>
      <c r="H29" s="24"/>
    </row>
    <row r="30" spans="1:8" x14ac:dyDescent="0.25">
      <c r="A30" s="17" t="s">
        <v>57</v>
      </c>
      <c r="B30" s="18" t="s">
        <v>52</v>
      </c>
      <c r="C30" s="12" t="s">
        <v>58</v>
      </c>
      <c r="D30" s="19" t="s">
        <v>54</v>
      </c>
      <c r="E30" s="20">
        <v>19.989999999999998</v>
      </c>
      <c r="F30" s="21">
        <v>2.52</v>
      </c>
      <c r="G30" s="22">
        <v>5.0999999999999996</v>
      </c>
      <c r="H30" s="24"/>
    </row>
    <row r="31" spans="1:8" x14ac:dyDescent="0.25">
      <c r="A31" s="17" t="s">
        <v>59</v>
      </c>
      <c r="B31" s="18" t="s">
        <v>52</v>
      </c>
      <c r="C31" s="12" t="s">
        <v>60</v>
      </c>
      <c r="D31" s="19" t="s">
        <v>54</v>
      </c>
      <c r="E31" s="20">
        <v>19.989999999999998</v>
      </c>
      <c r="F31" s="21">
        <v>2.52</v>
      </c>
      <c r="G31" s="22">
        <v>5.0999999999999996</v>
      </c>
      <c r="H31" s="27"/>
    </row>
    <row r="32" spans="1:8" x14ac:dyDescent="0.25">
      <c r="A32" s="17" t="s">
        <v>61</v>
      </c>
      <c r="B32" s="18" t="s">
        <v>52</v>
      </c>
      <c r="C32" s="12" t="s">
        <v>53</v>
      </c>
      <c r="D32" s="19" t="s">
        <v>62</v>
      </c>
      <c r="E32" s="20">
        <v>10.49</v>
      </c>
      <c r="F32" s="21">
        <f>10.49/6</f>
        <v>1.7483333333333333</v>
      </c>
      <c r="G32" s="22">
        <v>2.4</v>
      </c>
      <c r="H32" s="27"/>
    </row>
    <row r="33" spans="1:8" x14ac:dyDescent="0.25">
      <c r="A33" s="17" t="s">
        <v>63</v>
      </c>
      <c r="B33" s="18" t="s">
        <v>64</v>
      </c>
      <c r="C33" s="12" t="s">
        <v>53</v>
      </c>
      <c r="D33" s="19" t="s">
        <v>65</v>
      </c>
      <c r="E33" s="20">
        <v>14.44</v>
      </c>
      <c r="F33" s="21">
        <f>14.44/12</f>
        <v>1.2033333333333334</v>
      </c>
      <c r="G33" s="22">
        <v>3.3</v>
      </c>
      <c r="H33" s="27"/>
    </row>
    <row r="34" spans="1:8" x14ac:dyDescent="0.25">
      <c r="A34" s="17" t="s">
        <v>66</v>
      </c>
      <c r="B34" s="18" t="s">
        <v>64</v>
      </c>
      <c r="C34" s="12" t="s">
        <v>56</v>
      </c>
      <c r="D34" s="19" t="s">
        <v>65</v>
      </c>
      <c r="E34" s="20">
        <v>14.44</v>
      </c>
      <c r="F34" s="21">
        <v>1.2</v>
      </c>
      <c r="G34" s="22">
        <v>3.3</v>
      </c>
      <c r="H34" s="27"/>
    </row>
    <row r="35" spans="1:8" x14ac:dyDescent="0.25">
      <c r="A35" s="17" t="s">
        <v>67</v>
      </c>
      <c r="B35" s="18" t="s">
        <v>64</v>
      </c>
      <c r="C35" s="12" t="s">
        <v>58</v>
      </c>
      <c r="D35" s="19" t="s">
        <v>65</v>
      </c>
      <c r="E35" s="20">
        <v>14.44</v>
      </c>
      <c r="F35" s="21">
        <v>1.2</v>
      </c>
      <c r="G35" s="22">
        <v>3.3</v>
      </c>
      <c r="H35" s="27"/>
    </row>
    <row r="36" spans="1:8" x14ac:dyDescent="0.25">
      <c r="A36" s="17" t="s">
        <v>68</v>
      </c>
      <c r="B36" s="18" t="s">
        <v>64</v>
      </c>
      <c r="C36" s="12" t="s">
        <v>69</v>
      </c>
      <c r="D36" s="19" t="s">
        <v>65</v>
      </c>
      <c r="E36" s="20">
        <v>14.44</v>
      </c>
      <c r="F36" s="21">
        <v>1.2</v>
      </c>
      <c r="G36" s="22">
        <v>3.3</v>
      </c>
      <c r="H36" s="27"/>
    </row>
    <row r="37" spans="1:8" x14ac:dyDescent="0.25">
      <c r="A37" s="17" t="s">
        <v>70</v>
      </c>
      <c r="B37" s="18" t="s">
        <v>64</v>
      </c>
      <c r="C37" s="12" t="s">
        <v>60</v>
      </c>
      <c r="D37" s="19" t="s">
        <v>65</v>
      </c>
      <c r="E37" s="20">
        <v>14.44</v>
      </c>
      <c r="F37" s="21">
        <v>1.2</v>
      </c>
      <c r="G37" s="22">
        <v>3.3</v>
      </c>
      <c r="H37" s="27"/>
    </row>
    <row r="38" spans="1:8" x14ac:dyDescent="0.25">
      <c r="A38" s="17" t="s">
        <v>71</v>
      </c>
      <c r="B38" s="18" t="s">
        <v>64</v>
      </c>
      <c r="C38" s="12" t="s">
        <v>72</v>
      </c>
      <c r="D38" s="19" t="s">
        <v>65</v>
      </c>
      <c r="E38" s="20">
        <v>14.44</v>
      </c>
      <c r="F38" s="21">
        <v>1.2</v>
      </c>
      <c r="G38" s="22">
        <v>3.3</v>
      </c>
      <c r="H38" s="27"/>
    </row>
    <row r="39" spans="1:8" x14ac:dyDescent="0.25">
      <c r="A39" s="17" t="s">
        <v>73</v>
      </c>
      <c r="B39" s="18" t="s">
        <v>64</v>
      </c>
      <c r="C39" s="12" t="s">
        <v>74</v>
      </c>
      <c r="D39" s="19" t="s">
        <v>65</v>
      </c>
      <c r="E39" s="20">
        <v>14.44</v>
      </c>
      <c r="F39" s="21">
        <v>1.2</v>
      </c>
      <c r="G39" s="22">
        <v>3.3</v>
      </c>
      <c r="H39" s="27"/>
    </row>
    <row r="40" spans="1:8" x14ac:dyDescent="0.25">
      <c r="A40" s="17" t="s">
        <v>75</v>
      </c>
      <c r="B40" s="18" t="s">
        <v>64</v>
      </c>
      <c r="C40" s="12" t="s">
        <v>76</v>
      </c>
      <c r="D40" s="19" t="s">
        <v>65</v>
      </c>
      <c r="E40" s="20">
        <v>14.44</v>
      </c>
      <c r="F40" s="21">
        <v>1.2</v>
      </c>
      <c r="G40" s="22">
        <v>3.3</v>
      </c>
      <c r="H40" s="27"/>
    </row>
    <row r="41" spans="1:8" x14ac:dyDescent="0.25">
      <c r="A41" s="17" t="s">
        <v>77</v>
      </c>
      <c r="B41" s="18" t="s">
        <v>78</v>
      </c>
      <c r="C41" s="12" t="s">
        <v>79</v>
      </c>
      <c r="D41" s="19" t="s">
        <v>80</v>
      </c>
      <c r="E41" s="20">
        <v>7.59</v>
      </c>
      <c r="F41" s="21">
        <f>7.59/6</f>
        <v>1.2649999999999999</v>
      </c>
      <c r="G41" s="22">
        <v>1</v>
      </c>
      <c r="H41" s="27"/>
    </row>
    <row r="42" spans="1:8" x14ac:dyDescent="0.25">
      <c r="A42" s="17" t="s">
        <v>81</v>
      </c>
      <c r="B42" s="18" t="s">
        <v>78</v>
      </c>
      <c r="C42" s="12" t="s">
        <v>82</v>
      </c>
      <c r="D42" s="19" t="s">
        <v>80</v>
      </c>
      <c r="E42" s="20">
        <v>7.59</v>
      </c>
      <c r="F42" s="21">
        <v>1.27</v>
      </c>
      <c r="G42" s="22">
        <v>1</v>
      </c>
      <c r="H42" s="27"/>
    </row>
    <row r="43" spans="1:8" x14ac:dyDescent="0.25">
      <c r="A43" s="17" t="s">
        <v>83</v>
      </c>
      <c r="B43" s="18" t="s">
        <v>78</v>
      </c>
      <c r="C43" s="12" t="s">
        <v>84</v>
      </c>
      <c r="D43" s="19" t="s">
        <v>80</v>
      </c>
      <c r="E43" s="20">
        <v>7.59</v>
      </c>
      <c r="F43" s="21">
        <v>1.27</v>
      </c>
      <c r="G43" s="22">
        <v>1</v>
      </c>
      <c r="H43" s="27"/>
    </row>
    <row r="44" spans="1:8" x14ac:dyDescent="0.25">
      <c r="A44" s="17" t="s">
        <v>85</v>
      </c>
      <c r="B44" s="18" t="s">
        <v>78</v>
      </c>
      <c r="C44" s="12" t="s">
        <v>60</v>
      </c>
      <c r="D44" s="19" t="s">
        <v>80</v>
      </c>
      <c r="E44" s="20">
        <v>7.59</v>
      </c>
      <c r="F44" s="21">
        <v>1.27</v>
      </c>
      <c r="G44" s="22">
        <v>1</v>
      </c>
      <c r="H44" s="27"/>
    </row>
    <row r="45" spans="1:8" x14ac:dyDescent="0.25">
      <c r="A45" s="17" t="s">
        <v>86</v>
      </c>
      <c r="B45" s="18" t="s">
        <v>78</v>
      </c>
      <c r="C45" s="12" t="s">
        <v>72</v>
      </c>
      <c r="D45" s="19" t="s">
        <v>80</v>
      </c>
      <c r="E45" s="20">
        <v>7.59</v>
      </c>
      <c r="F45" s="21">
        <v>1.27</v>
      </c>
      <c r="G45" s="22">
        <v>1</v>
      </c>
      <c r="H45" s="27"/>
    </row>
    <row r="46" spans="1:8" x14ac:dyDescent="0.25">
      <c r="A46" s="17" t="s">
        <v>87</v>
      </c>
      <c r="B46" s="18" t="s">
        <v>78</v>
      </c>
      <c r="C46" s="12" t="s">
        <v>58</v>
      </c>
      <c r="D46" s="19" t="s">
        <v>80</v>
      </c>
      <c r="E46" s="20">
        <v>7.59</v>
      </c>
      <c r="F46" s="21">
        <v>1.27</v>
      </c>
      <c r="G46" s="22">
        <v>1</v>
      </c>
      <c r="H46" s="27"/>
    </row>
    <row r="47" spans="1:8" x14ac:dyDescent="0.25">
      <c r="A47" s="17" t="s">
        <v>88</v>
      </c>
      <c r="B47" s="18" t="s">
        <v>78</v>
      </c>
      <c r="C47" s="12" t="s">
        <v>69</v>
      </c>
      <c r="D47" s="19" t="s">
        <v>80</v>
      </c>
      <c r="E47" s="20">
        <v>7.59</v>
      </c>
      <c r="F47" s="21">
        <v>1.27</v>
      </c>
      <c r="G47" s="22">
        <v>1</v>
      </c>
      <c r="H47" s="27"/>
    </row>
    <row r="48" spans="1:8" x14ac:dyDescent="0.25">
      <c r="A48" s="17" t="s">
        <v>89</v>
      </c>
      <c r="B48" s="18" t="s">
        <v>78</v>
      </c>
      <c r="C48" s="12" t="s">
        <v>74</v>
      </c>
      <c r="D48" s="19" t="s">
        <v>80</v>
      </c>
      <c r="E48" s="20">
        <v>7.59</v>
      </c>
      <c r="F48" s="21">
        <v>1.27</v>
      </c>
      <c r="G48" s="22">
        <v>1</v>
      </c>
      <c r="H48" s="27"/>
    </row>
    <row r="49" spans="1:8" x14ac:dyDescent="0.25">
      <c r="A49" s="17" t="s">
        <v>90</v>
      </c>
      <c r="B49" s="18" t="s">
        <v>78</v>
      </c>
      <c r="C49" s="12" t="s">
        <v>76</v>
      </c>
      <c r="D49" s="19" t="s">
        <v>80</v>
      </c>
      <c r="E49" s="20">
        <v>7.59</v>
      </c>
      <c r="F49" s="21">
        <v>1.27</v>
      </c>
      <c r="G49" s="22">
        <v>1</v>
      </c>
      <c r="H49" s="27"/>
    </row>
    <row r="50" spans="1:8" x14ac:dyDescent="0.25">
      <c r="A50" s="17" t="s">
        <v>91</v>
      </c>
      <c r="B50" s="18" t="s">
        <v>92</v>
      </c>
      <c r="C50" s="12" t="s">
        <v>93</v>
      </c>
      <c r="D50" s="19" t="s">
        <v>23</v>
      </c>
      <c r="E50" s="20">
        <v>11.99</v>
      </c>
      <c r="F50" s="21">
        <f>11.99/12</f>
        <v>0.99916666666666665</v>
      </c>
      <c r="G50" s="22">
        <v>3.3</v>
      </c>
      <c r="H50" s="27"/>
    </row>
    <row r="51" spans="1:8" x14ac:dyDescent="0.25">
      <c r="A51" s="17" t="s">
        <v>94</v>
      </c>
      <c r="B51" s="18" t="s">
        <v>92</v>
      </c>
      <c r="C51" s="12" t="s">
        <v>95</v>
      </c>
      <c r="D51" s="19" t="s">
        <v>23</v>
      </c>
      <c r="E51" s="20">
        <v>11.99</v>
      </c>
      <c r="F51" s="21">
        <v>1</v>
      </c>
      <c r="G51" s="22">
        <v>3.3</v>
      </c>
      <c r="H51" s="27"/>
    </row>
    <row r="52" spans="1:8" x14ac:dyDescent="0.25">
      <c r="A52" s="17" t="s">
        <v>96</v>
      </c>
      <c r="B52" s="18" t="s">
        <v>92</v>
      </c>
      <c r="C52" s="12" t="s">
        <v>97</v>
      </c>
      <c r="D52" s="19" t="s">
        <v>23</v>
      </c>
      <c r="E52" s="20">
        <v>11.99</v>
      </c>
      <c r="F52" s="21">
        <v>1</v>
      </c>
      <c r="G52" s="22">
        <v>3.3</v>
      </c>
      <c r="H52" s="27"/>
    </row>
    <row r="53" spans="1:8" x14ac:dyDescent="0.25">
      <c r="A53" s="17" t="s">
        <v>98</v>
      </c>
      <c r="B53" s="18" t="s">
        <v>92</v>
      </c>
      <c r="C53" s="12" t="s">
        <v>99</v>
      </c>
      <c r="D53" s="19" t="s">
        <v>23</v>
      </c>
      <c r="E53" s="20">
        <v>11.99</v>
      </c>
      <c r="F53" s="21">
        <v>1</v>
      </c>
      <c r="G53" s="22">
        <v>3.3</v>
      </c>
      <c r="H53" s="27"/>
    </row>
    <row r="54" spans="1:8" x14ac:dyDescent="0.25">
      <c r="A54" s="17" t="s">
        <v>100</v>
      </c>
      <c r="B54" s="18" t="s">
        <v>92</v>
      </c>
      <c r="C54" s="12" t="s">
        <v>101</v>
      </c>
      <c r="D54" s="19" t="s">
        <v>23</v>
      </c>
      <c r="E54" s="20">
        <v>11.99</v>
      </c>
      <c r="F54" s="21">
        <v>1</v>
      </c>
      <c r="G54" s="22">
        <v>3.3</v>
      </c>
      <c r="H54" s="27"/>
    </row>
    <row r="55" spans="1:8" x14ac:dyDescent="0.25">
      <c r="A55" s="17" t="s">
        <v>102</v>
      </c>
      <c r="B55" s="18" t="s">
        <v>92</v>
      </c>
      <c r="C55" s="12" t="s">
        <v>103</v>
      </c>
      <c r="D55" s="19" t="s">
        <v>23</v>
      </c>
      <c r="E55" s="20">
        <v>11.99</v>
      </c>
      <c r="F55" s="21">
        <v>1</v>
      </c>
      <c r="G55" s="22">
        <v>3.3</v>
      </c>
      <c r="H55" s="27"/>
    </row>
    <row r="56" spans="1:8" x14ac:dyDescent="0.25">
      <c r="A56" s="17" t="s">
        <v>104</v>
      </c>
      <c r="B56" s="18" t="s">
        <v>92</v>
      </c>
      <c r="C56" s="12" t="s">
        <v>105</v>
      </c>
      <c r="D56" s="19" t="s">
        <v>23</v>
      </c>
      <c r="E56" s="20">
        <v>11.99</v>
      </c>
      <c r="F56" s="21">
        <v>1</v>
      </c>
      <c r="G56" s="22">
        <v>3.3</v>
      </c>
      <c r="H56" s="27"/>
    </row>
    <row r="57" spans="1:8" x14ac:dyDescent="0.25">
      <c r="A57" s="17" t="s">
        <v>106</v>
      </c>
      <c r="B57" s="18" t="s">
        <v>107</v>
      </c>
      <c r="C57" s="12" t="s">
        <v>97</v>
      </c>
      <c r="D57" s="19" t="s">
        <v>23</v>
      </c>
      <c r="E57" s="20">
        <v>8.7899999999999991</v>
      </c>
      <c r="F57" s="21">
        <f>8.79/12</f>
        <v>0.73249999999999993</v>
      </c>
      <c r="G57" s="22">
        <v>3.3</v>
      </c>
      <c r="H57" s="27"/>
    </row>
    <row r="58" spans="1:8" x14ac:dyDescent="0.25">
      <c r="A58" s="17" t="s">
        <v>108</v>
      </c>
      <c r="B58" s="18" t="s">
        <v>107</v>
      </c>
      <c r="C58" s="12" t="s">
        <v>109</v>
      </c>
      <c r="D58" s="19" t="s">
        <v>23</v>
      </c>
      <c r="E58" s="20">
        <v>8.7899999999999991</v>
      </c>
      <c r="F58" s="21">
        <v>0.73</v>
      </c>
      <c r="G58" s="22">
        <v>3.3</v>
      </c>
      <c r="H58" s="27"/>
    </row>
    <row r="59" spans="1:8" x14ac:dyDescent="0.25">
      <c r="A59" s="17" t="s">
        <v>110</v>
      </c>
      <c r="B59" s="18" t="s">
        <v>111</v>
      </c>
      <c r="C59" s="12" t="s">
        <v>112</v>
      </c>
      <c r="D59" s="19" t="s">
        <v>23</v>
      </c>
      <c r="E59" s="20">
        <v>8.7899999999999991</v>
      </c>
      <c r="F59" s="21">
        <v>0.73</v>
      </c>
      <c r="G59" s="22">
        <v>3.3</v>
      </c>
      <c r="H59" s="27"/>
    </row>
    <row r="60" spans="1:8" x14ac:dyDescent="0.25">
      <c r="A60" s="17" t="s">
        <v>113</v>
      </c>
      <c r="B60" s="18" t="s">
        <v>111</v>
      </c>
      <c r="C60" s="12" t="s">
        <v>95</v>
      </c>
      <c r="D60" s="19" t="s">
        <v>23</v>
      </c>
      <c r="E60" s="20">
        <v>8.7899999999999991</v>
      </c>
      <c r="F60" s="21">
        <v>0.73</v>
      </c>
      <c r="G60" s="22">
        <v>3.3</v>
      </c>
      <c r="H60" s="27"/>
    </row>
    <row r="61" spans="1:8" x14ac:dyDescent="0.25">
      <c r="A61" s="17" t="s">
        <v>114</v>
      </c>
      <c r="B61" s="18" t="s">
        <v>111</v>
      </c>
      <c r="C61" s="12" t="s">
        <v>115</v>
      </c>
      <c r="D61" s="19" t="s">
        <v>23</v>
      </c>
      <c r="E61" s="20">
        <v>8.7899999999999991</v>
      </c>
      <c r="F61" s="21">
        <v>0.73</v>
      </c>
      <c r="G61" s="22">
        <v>3.3</v>
      </c>
      <c r="H61" s="27"/>
    </row>
    <row r="62" spans="1:8" x14ac:dyDescent="0.25">
      <c r="A62" s="17" t="s">
        <v>116</v>
      </c>
      <c r="B62" s="18" t="s">
        <v>35</v>
      </c>
      <c r="C62" s="12" t="s">
        <v>97</v>
      </c>
      <c r="D62" s="19" t="s">
        <v>23</v>
      </c>
      <c r="E62" s="20">
        <v>8.99</v>
      </c>
      <c r="F62" s="21">
        <f>8.99/12</f>
        <v>0.74916666666666665</v>
      </c>
      <c r="G62" s="22">
        <v>3.3</v>
      </c>
      <c r="H62" s="27"/>
    </row>
    <row r="63" spans="1:8" x14ac:dyDescent="0.25">
      <c r="A63" s="17" t="s">
        <v>117</v>
      </c>
      <c r="B63" s="18" t="s">
        <v>35</v>
      </c>
      <c r="C63" s="12" t="s">
        <v>95</v>
      </c>
      <c r="D63" s="19" t="s">
        <v>23</v>
      </c>
      <c r="E63" s="20">
        <v>8.99</v>
      </c>
      <c r="F63" s="21">
        <v>0.75</v>
      </c>
      <c r="G63" s="22">
        <v>3.3</v>
      </c>
      <c r="H63" s="27"/>
    </row>
    <row r="64" spans="1:8" x14ac:dyDescent="0.25">
      <c r="A64" s="17" t="s">
        <v>118</v>
      </c>
      <c r="B64" s="18" t="s">
        <v>35</v>
      </c>
      <c r="C64" s="12" t="s">
        <v>119</v>
      </c>
      <c r="D64" s="19" t="s">
        <v>23</v>
      </c>
      <c r="E64" s="20">
        <v>8.99</v>
      </c>
      <c r="F64" s="21">
        <v>0.75</v>
      </c>
      <c r="G64" s="22">
        <v>3.3</v>
      </c>
      <c r="H64" s="27"/>
    </row>
    <row r="65" spans="1:8" x14ac:dyDescent="0.25">
      <c r="A65" s="17" t="s">
        <v>120</v>
      </c>
      <c r="B65" s="18" t="s">
        <v>35</v>
      </c>
      <c r="C65" s="12" t="s">
        <v>121</v>
      </c>
      <c r="D65" s="19" t="s">
        <v>23</v>
      </c>
      <c r="E65" s="20">
        <v>8.99</v>
      </c>
      <c r="F65" s="21">
        <v>0.75</v>
      </c>
      <c r="G65" s="22">
        <v>3.3</v>
      </c>
      <c r="H65" s="27"/>
    </row>
    <row r="66" spans="1:8" x14ac:dyDescent="0.25">
      <c r="A66" s="17" t="s">
        <v>122</v>
      </c>
      <c r="B66" s="18" t="s">
        <v>35</v>
      </c>
      <c r="C66" s="12" t="s">
        <v>123</v>
      </c>
      <c r="D66" s="19" t="s">
        <v>36</v>
      </c>
      <c r="E66" s="20">
        <v>7.59</v>
      </c>
      <c r="F66" s="21">
        <f>7.59/6</f>
        <v>1.2649999999999999</v>
      </c>
      <c r="G66" s="22">
        <v>3.3</v>
      </c>
      <c r="H66" s="27"/>
    </row>
    <row r="67" spans="1:8" x14ac:dyDescent="0.25">
      <c r="A67" s="17" t="s">
        <v>124</v>
      </c>
      <c r="B67" s="18" t="s">
        <v>35</v>
      </c>
      <c r="C67" s="12" t="s">
        <v>125</v>
      </c>
      <c r="D67" s="19" t="s">
        <v>36</v>
      </c>
      <c r="E67" s="20">
        <v>7.59</v>
      </c>
      <c r="F67" s="21">
        <v>1.27</v>
      </c>
      <c r="G67" s="22">
        <v>3.3</v>
      </c>
      <c r="H67" s="27"/>
    </row>
    <row r="68" spans="1:8" x14ac:dyDescent="0.25">
      <c r="A68" s="17" t="s">
        <v>126</v>
      </c>
      <c r="B68" s="18" t="s">
        <v>35</v>
      </c>
      <c r="C68" s="12" t="s">
        <v>127</v>
      </c>
      <c r="D68" s="19" t="s">
        <v>36</v>
      </c>
      <c r="E68" s="20">
        <v>8.7899999999999991</v>
      </c>
      <c r="F68" s="21">
        <f>8.79/6</f>
        <v>1.4649999999999999</v>
      </c>
      <c r="G68" s="22">
        <v>3.3</v>
      </c>
      <c r="H68" s="27"/>
    </row>
    <row r="69" spans="1:8" x14ac:dyDescent="0.25">
      <c r="A69" s="17" t="s">
        <v>128</v>
      </c>
      <c r="B69" s="18" t="s">
        <v>35</v>
      </c>
      <c r="C69" s="12" t="s">
        <v>129</v>
      </c>
      <c r="D69" s="19" t="s">
        <v>36</v>
      </c>
      <c r="E69" s="20">
        <v>9.2899999999999991</v>
      </c>
      <c r="F69" s="21">
        <f>9.29/6</f>
        <v>1.5483333333333331</v>
      </c>
      <c r="G69" s="22">
        <v>3.3</v>
      </c>
      <c r="H69" s="27"/>
    </row>
    <row r="70" spans="1:8" x14ac:dyDescent="0.25">
      <c r="A70" s="17" t="s">
        <v>130</v>
      </c>
      <c r="B70" s="18" t="s">
        <v>35</v>
      </c>
      <c r="C70" s="12" t="s">
        <v>121</v>
      </c>
      <c r="D70" s="19" t="s">
        <v>36</v>
      </c>
      <c r="E70" s="20">
        <v>7.59</v>
      </c>
      <c r="F70" s="21">
        <v>1.27</v>
      </c>
      <c r="G70" s="22">
        <v>3.3</v>
      </c>
      <c r="H70" s="27"/>
    </row>
    <row r="71" spans="1:8" x14ac:dyDescent="0.25">
      <c r="A71" s="17" t="s">
        <v>131</v>
      </c>
      <c r="B71" s="18" t="s">
        <v>35</v>
      </c>
      <c r="C71" s="12" t="s">
        <v>97</v>
      </c>
      <c r="D71" s="19" t="s">
        <v>36</v>
      </c>
      <c r="E71" s="20">
        <v>7.59</v>
      </c>
      <c r="F71" s="21">
        <v>1.27</v>
      </c>
      <c r="G71" s="22">
        <v>3.3</v>
      </c>
      <c r="H71" s="27"/>
    </row>
    <row r="72" spans="1:8" x14ac:dyDescent="0.25">
      <c r="A72" s="17" t="s">
        <v>132</v>
      </c>
      <c r="B72" s="18" t="s">
        <v>35</v>
      </c>
      <c r="C72" s="12" t="s">
        <v>95</v>
      </c>
      <c r="D72" s="19" t="s">
        <v>36</v>
      </c>
      <c r="E72" s="20">
        <v>7.59</v>
      </c>
      <c r="F72" s="21">
        <v>1.27</v>
      </c>
      <c r="G72" s="22">
        <v>3.3</v>
      </c>
      <c r="H72" s="27"/>
    </row>
    <row r="73" spans="1:8" x14ac:dyDescent="0.25">
      <c r="A73" s="17" t="s">
        <v>133</v>
      </c>
      <c r="B73" s="18" t="s">
        <v>134</v>
      </c>
      <c r="C73" s="12" t="s">
        <v>135</v>
      </c>
      <c r="D73" s="19" t="s">
        <v>36</v>
      </c>
      <c r="E73" s="20">
        <v>7.59</v>
      </c>
      <c r="F73" s="21">
        <v>1.27</v>
      </c>
      <c r="G73" s="22">
        <v>3.3</v>
      </c>
      <c r="H73" s="27"/>
    </row>
    <row r="74" spans="1:8" x14ac:dyDescent="0.25">
      <c r="A74" s="17" t="s">
        <v>136</v>
      </c>
      <c r="B74" s="18" t="s">
        <v>134</v>
      </c>
      <c r="C74" s="12" t="s">
        <v>137</v>
      </c>
      <c r="D74" s="19" t="s">
        <v>36</v>
      </c>
      <c r="E74" s="20">
        <v>7.59</v>
      </c>
      <c r="F74" s="21">
        <v>1.27</v>
      </c>
      <c r="G74" s="22">
        <v>3.3</v>
      </c>
      <c r="H74" s="27"/>
    </row>
    <row r="75" spans="1:8" x14ac:dyDescent="0.25">
      <c r="A75" s="17" t="s">
        <v>138</v>
      </c>
      <c r="B75" s="18" t="s">
        <v>134</v>
      </c>
      <c r="C75" t="s">
        <v>139</v>
      </c>
      <c r="D75" s="19" t="s">
        <v>36</v>
      </c>
      <c r="E75" s="20">
        <v>7.59</v>
      </c>
      <c r="F75" s="21">
        <v>1.27</v>
      </c>
      <c r="G75" s="22">
        <v>3.3</v>
      </c>
      <c r="H75" s="27"/>
    </row>
    <row r="76" spans="1:8" x14ac:dyDescent="0.25">
      <c r="A76" s="17" t="s">
        <v>140</v>
      </c>
      <c r="B76" s="18" t="s">
        <v>141</v>
      </c>
      <c r="C76" s="12" t="s">
        <v>137</v>
      </c>
      <c r="D76" s="19" t="s">
        <v>142</v>
      </c>
      <c r="E76" s="20">
        <v>5.09</v>
      </c>
      <c r="F76" s="21">
        <f>5.09/4.5</f>
        <v>1.1311111111111112</v>
      </c>
      <c r="G76" s="22">
        <v>1.5</v>
      </c>
      <c r="H76" s="27"/>
    </row>
    <row r="77" spans="1:8" x14ac:dyDescent="0.25">
      <c r="A77" s="17" t="s">
        <v>143</v>
      </c>
      <c r="B77" s="18" t="s">
        <v>141</v>
      </c>
      <c r="C77" s="12" t="s">
        <v>135</v>
      </c>
      <c r="D77" s="19" t="s">
        <v>142</v>
      </c>
      <c r="E77" s="20">
        <v>5.09</v>
      </c>
      <c r="F77" s="21">
        <v>1.1299999999999999</v>
      </c>
      <c r="G77" s="22">
        <v>1.5</v>
      </c>
      <c r="H77" s="27"/>
    </row>
    <row r="78" spans="1:8" x14ac:dyDescent="0.25">
      <c r="A78" s="17" t="s">
        <v>144</v>
      </c>
      <c r="B78" s="18" t="s">
        <v>141</v>
      </c>
      <c r="C78" s="12" t="s">
        <v>101</v>
      </c>
      <c r="D78" s="19" t="s">
        <v>142</v>
      </c>
      <c r="E78" s="20">
        <v>5.09</v>
      </c>
      <c r="F78" s="21">
        <v>1.1299999999999999</v>
      </c>
      <c r="G78" s="22">
        <v>1.5</v>
      </c>
      <c r="H78" s="27"/>
    </row>
    <row r="79" spans="1:8" x14ac:dyDescent="0.25">
      <c r="A79" s="17" t="s">
        <v>145</v>
      </c>
      <c r="B79" s="18" t="s">
        <v>141</v>
      </c>
      <c r="C79" t="s">
        <v>139</v>
      </c>
      <c r="D79" s="19" t="s">
        <v>142</v>
      </c>
      <c r="E79" s="20">
        <v>5.09</v>
      </c>
      <c r="F79" s="21">
        <v>1.1299999999999999</v>
      </c>
      <c r="G79" s="22">
        <v>1.5</v>
      </c>
      <c r="H79" s="27"/>
    </row>
    <row r="80" spans="1:8" x14ac:dyDescent="0.25">
      <c r="A80" s="17" t="s">
        <v>146</v>
      </c>
      <c r="B80" s="18" t="s">
        <v>147</v>
      </c>
      <c r="C80" s="12" t="s">
        <v>125</v>
      </c>
      <c r="D80" s="19" t="s">
        <v>142</v>
      </c>
      <c r="E80" s="20">
        <v>6.09</v>
      </c>
      <c r="F80" s="21">
        <f>6.09/4.5</f>
        <v>1.3533333333333333</v>
      </c>
      <c r="G80" s="22">
        <v>1.5</v>
      </c>
      <c r="H80" s="27"/>
    </row>
    <row r="81" spans="1:8" x14ac:dyDescent="0.25">
      <c r="A81" s="17" t="s">
        <v>148</v>
      </c>
      <c r="B81" s="18" t="s">
        <v>149</v>
      </c>
      <c r="C81" s="12" t="s">
        <v>150</v>
      </c>
      <c r="D81" s="19" t="s">
        <v>151</v>
      </c>
      <c r="E81" s="20">
        <v>5.19</v>
      </c>
      <c r="F81" s="21">
        <f>5.19/1.98</f>
        <v>2.6212121212121215</v>
      </c>
      <c r="G81" s="22">
        <v>0.48</v>
      </c>
      <c r="H81" s="27"/>
    </row>
    <row r="82" spans="1:8" x14ac:dyDescent="0.25">
      <c r="A82" s="17" t="s">
        <v>152</v>
      </c>
      <c r="B82" s="18" t="s">
        <v>149</v>
      </c>
      <c r="C82" s="12" t="s">
        <v>153</v>
      </c>
      <c r="D82" s="19" t="s">
        <v>151</v>
      </c>
      <c r="E82" s="20">
        <v>5.19</v>
      </c>
      <c r="F82" s="21">
        <f>5.19/1.98</f>
        <v>2.6212121212121215</v>
      </c>
      <c r="G82" s="22">
        <v>0.48</v>
      </c>
      <c r="H82" s="27"/>
    </row>
    <row r="83" spans="1:8" x14ac:dyDescent="0.25">
      <c r="A83" s="17" t="s">
        <v>154</v>
      </c>
      <c r="B83" s="18" t="s">
        <v>149</v>
      </c>
      <c r="C83" s="12" t="s">
        <v>155</v>
      </c>
      <c r="D83" s="19" t="s">
        <v>151</v>
      </c>
      <c r="E83" s="20">
        <v>5.19</v>
      </c>
      <c r="F83" s="21">
        <v>2.62</v>
      </c>
      <c r="G83" s="22">
        <v>0.48</v>
      </c>
      <c r="H83" s="27"/>
    </row>
    <row r="84" spans="1:8" x14ac:dyDescent="0.25">
      <c r="A84" s="17" t="s">
        <v>156</v>
      </c>
      <c r="B84" s="18" t="s">
        <v>149</v>
      </c>
      <c r="C84" s="12" t="s">
        <v>95</v>
      </c>
      <c r="D84" s="19" t="s">
        <v>151</v>
      </c>
      <c r="E84" s="20">
        <v>5.19</v>
      </c>
      <c r="F84" s="21">
        <v>2.62</v>
      </c>
      <c r="G84" s="22">
        <v>0.48</v>
      </c>
      <c r="H84" s="27"/>
    </row>
    <row r="85" spans="1:8" x14ac:dyDescent="0.25">
      <c r="A85" s="17" t="s">
        <v>157</v>
      </c>
      <c r="B85" s="18" t="s">
        <v>158</v>
      </c>
      <c r="C85" s="12" t="s">
        <v>159</v>
      </c>
      <c r="D85" s="19" t="s">
        <v>160</v>
      </c>
      <c r="E85" s="20">
        <v>11.79</v>
      </c>
      <c r="F85" s="21">
        <f>11.79/3.96</f>
        <v>2.9772727272727271</v>
      </c>
      <c r="G85" s="22">
        <v>2.46</v>
      </c>
      <c r="H85" s="27"/>
    </row>
    <row r="86" spans="1:8" x14ac:dyDescent="0.25">
      <c r="A86" s="17" t="s">
        <v>161</v>
      </c>
      <c r="B86" s="18" t="s">
        <v>158</v>
      </c>
      <c r="C86" s="12" t="s">
        <v>162</v>
      </c>
      <c r="D86" s="19" t="s">
        <v>160</v>
      </c>
      <c r="E86" s="20">
        <v>11.79</v>
      </c>
      <c r="F86" s="21">
        <v>2.98</v>
      </c>
      <c r="G86" s="22">
        <v>2.46</v>
      </c>
      <c r="H86" s="27"/>
    </row>
    <row r="87" spans="1:8" x14ac:dyDescent="0.25">
      <c r="A87" s="17" t="s">
        <v>163</v>
      </c>
      <c r="B87" s="18" t="s">
        <v>158</v>
      </c>
      <c r="C87" s="12" t="s">
        <v>164</v>
      </c>
      <c r="D87" s="19" t="s">
        <v>160</v>
      </c>
      <c r="E87" s="20">
        <v>11.79</v>
      </c>
      <c r="F87" s="21">
        <v>2.98</v>
      </c>
      <c r="G87" s="22">
        <v>2.46</v>
      </c>
      <c r="H87" s="27"/>
    </row>
    <row r="88" spans="1:8" x14ac:dyDescent="0.25">
      <c r="A88" s="17" t="s">
        <v>165</v>
      </c>
      <c r="B88" s="18" t="s">
        <v>158</v>
      </c>
      <c r="C88" s="12" t="s">
        <v>166</v>
      </c>
      <c r="D88" s="19" t="s">
        <v>160</v>
      </c>
      <c r="E88" s="20">
        <v>11.79</v>
      </c>
      <c r="F88" s="21">
        <v>2.98</v>
      </c>
      <c r="G88" s="22">
        <v>2.46</v>
      </c>
      <c r="H88" s="27"/>
    </row>
    <row r="89" spans="1:8" x14ac:dyDescent="0.25">
      <c r="A89" s="17" t="s">
        <v>167</v>
      </c>
      <c r="B89" s="18" t="s">
        <v>158</v>
      </c>
      <c r="C89" s="12" t="s">
        <v>168</v>
      </c>
      <c r="D89" s="19" t="s">
        <v>160</v>
      </c>
      <c r="E89" s="20">
        <v>11.79</v>
      </c>
      <c r="F89" s="21">
        <v>2.98</v>
      </c>
      <c r="G89" s="22">
        <v>2.46</v>
      </c>
      <c r="H89" s="27"/>
    </row>
    <row r="90" spans="1:8" x14ac:dyDescent="0.25">
      <c r="A90" s="17" t="s">
        <v>169</v>
      </c>
      <c r="B90" s="18" t="s">
        <v>158</v>
      </c>
      <c r="C90" s="12" t="s">
        <v>170</v>
      </c>
      <c r="D90" s="19" t="s">
        <v>160</v>
      </c>
      <c r="E90" s="20">
        <v>11.79</v>
      </c>
      <c r="F90" s="21">
        <v>2.98</v>
      </c>
      <c r="G90" s="22">
        <v>2.46</v>
      </c>
      <c r="H90" s="27"/>
    </row>
    <row r="91" spans="1:8" x14ac:dyDescent="0.25">
      <c r="A91" s="17" t="s">
        <v>171</v>
      </c>
      <c r="B91" s="18" t="s">
        <v>158</v>
      </c>
      <c r="C91" s="12" t="s">
        <v>172</v>
      </c>
      <c r="D91" s="19" t="s">
        <v>160</v>
      </c>
      <c r="E91" s="20">
        <v>11.79</v>
      </c>
      <c r="F91" s="21">
        <v>2.98</v>
      </c>
      <c r="G91" s="22">
        <v>2.46</v>
      </c>
      <c r="H91" s="27"/>
    </row>
    <row r="92" spans="1:8" x14ac:dyDescent="0.25">
      <c r="A92" s="17" t="s">
        <v>173</v>
      </c>
      <c r="B92" s="18" t="s">
        <v>158</v>
      </c>
      <c r="C92" s="12" t="s">
        <v>153</v>
      </c>
      <c r="D92" s="19" t="s">
        <v>160</v>
      </c>
      <c r="E92" s="20">
        <v>11.79</v>
      </c>
      <c r="F92" s="21">
        <v>2.98</v>
      </c>
      <c r="G92" s="22">
        <v>2.46</v>
      </c>
      <c r="H92" s="27"/>
    </row>
    <row r="93" spans="1:8" x14ac:dyDescent="0.25">
      <c r="A93" s="17" t="s">
        <v>174</v>
      </c>
      <c r="B93" s="18" t="s">
        <v>158</v>
      </c>
      <c r="C93" s="12" t="s">
        <v>175</v>
      </c>
      <c r="D93" s="19" t="s">
        <v>160</v>
      </c>
      <c r="E93" s="20">
        <v>11.79</v>
      </c>
      <c r="F93" s="21">
        <v>2.98</v>
      </c>
      <c r="G93" s="22">
        <v>2.46</v>
      </c>
      <c r="H93" s="27"/>
    </row>
    <row r="94" spans="1:8" x14ac:dyDescent="0.25">
      <c r="A94" s="17" t="s">
        <v>176</v>
      </c>
      <c r="B94" s="18" t="s">
        <v>158</v>
      </c>
      <c r="C94" s="12" t="s">
        <v>177</v>
      </c>
      <c r="D94" s="19" t="s">
        <v>160</v>
      </c>
      <c r="E94" s="20">
        <v>11.79</v>
      </c>
      <c r="F94" s="21">
        <v>2.98</v>
      </c>
      <c r="G94" s="22">
        <v>2.46</v>
      </c>
      <c r="H94" s="27"/>
    </row>
    <row r="95" spans="1:8" x14ac:dyDescent="0.25">
      <c r="A95" s="17" t="s">
        <v>178</v>
      </c>
      <c r="B95" s="18" t="s">
        <v>179</v>
      </c>
      <c r="C95" s="12"/>
      <c r="D95" s="19" t="s">
        <v>180</v>
      </c>
      <c r="E95" s="20">
        <v>14.99</v>
      </c>
      <c r="F95" s="21">
        <f>14.99/7.92</f>
        <v>1.8926767676767677</v>
      </c>
      <c r="G95" s="22">
        <v>3.42</v>
      </c>
      <c r="H95" s="27"/>
    </row>
    <row r="96" spans="1:8" x14ac:dyDescent="0.25">
      <c r="A96" s="17" t="s">
        <v>181</v>
      </c>
      <c r="B96" s="18" t="s">
        <v>179</v>
      </c>
      <c r="C96" s="12"/>
      <c r="D96" s="19" t="s">
        <v>151</v>
      </c>
      <c r="E96" s="20">
        <v>3.99</v>
      </c>
      <c r="F96" s="21">
        <f>3.99/1.98</f>
        <v>2.0151515151515151</v>
      </c>
      <c r="G96" s="22">
        <v>0.48</v>
      </c>
      <c r="H96" s="27"/>
    </row>
    <row r="97" spans="1:8" x14ac:dyDescent="0.25">
      <c r="A97" s="17"/>
      <c r="B97" s="11" t="s">
        <v>182</v>
      </c>
      <c r="C97" s="12"/>
      <c r="D97" s="13"/>
      <c r="E97" s="25"/>
      <c r="F97" s="26"/>
      <c r="G97" s="15"/>
      <c r="H97" s="16"/>
    </row>
    <row r="98" spans="1:8" x14ac:dyDescent="0.25">
      <c r="A98" s="17" t="s">
        <v>183</v>
      </c>
      <c r="B98" s="18" t="s">
        <v>184</v>
      </c>
      <c r="C98" s="12" t="s">
        <v>185</v>
      </c>
      <c r="D98" s="19" t="s">
        <v>62</v>
      </c>
      <c r="E98" s="20">
        <v>11.59</v>
      </c>
      <c r="F98" s="21">
        <f>11.59/6</f>
        <v>1.9316666666666666</v>
      </c>
      <c r="G98" s="22">
        <v>1.5</v>
      </c>
      <c r="H98" s="27"/>
    </row>
    <row r="99" spans="1:8" x14ac:dyDescent="0.25">
      <c r="A99" s="17" t="s">
        <v>186</v>
      </c>
      <c r="B99" s="18" t="s">
        <v>184</v>
      </c>
      <c r="C99" s="12" t="s">
        <v>187</v>
      </c>
      <c r="D99" s="19" t="s">
        <v>62</v>
      </c>
      <c r="E99" s="20">
        <v>11.59</v>
      </c>
      <c r="F99" s="21">
        <v>1.93</v>
      </c>
      <c r="G99" s="22">
        <v>1.5</v>
      </c>
      <c r="H99" s="27"/>
    </row>
    <row r="100" spans="1:8" x14ac:dyDescent="0.25">
      <c r="A100" s="17" t="s">
        <v>188</v>
      </c>
      <c r="B100" s="18" t="s">
        <v>184</v>
      </c>
      <c r="C100" s="12" t="s">
        <v>189</v>
      </c>
      <c r="D100" s="19" t="s">
        <v>62</v>
      </c>
      <c r="E100" s="20">
        <v>11.59</v>
      </c>
      <c r="F100" s="21">
        <v>1.93</v>
      </c>
      <c r="G100" s="22">
        <v>1.5</v>
      </c>
      <c r="H100" s="27"/>
    </row>
    <row r="101" spans="1:8" x14ac:dyDescent="0.25">
      <c r="A101" s="17" t="s">
        <v>190</v>
      </c>
      <c r="B101" s="18" t="s">
        <v>184</v>
      </c>
      <c r="C101" s="12" t="s">
        <v>187</v>
      </c>
      <c r="D101" s="19" t="s">
        <v>191</v>
      </c>
      <c r="E101" s="20">
        <v>2.59</v>
      </c>
      <c r="F101" s="21">
        <f>2.59/1.32</f>
        <v>1.9621212121212119</v>
      </c>
      <c r="G101" s="22">
        <v>1</v>
      </c>
      <c r="H101" s="27"/>
    </row>
    <row r="102" spans="1:8" x14ac:dyDescent="0.25">
      <c r="A102" s="17" t="s">
        <v>192</v>
      </c>
      <c r="B102" s="18" t="s">
        <v>184</v>
      </c>
      <c r="C102" s="12" t="s">
        <v>185</v>
      </c>
      <c r="D102" s="19" t="s">
        <v>191</v>
      </c>
      <c r="E102" s="20">
        <v>2.59</v>
      </c>
      <c r="F102" s="21">
        <v>1.96</v>
      </c>
      <c r="G102" s="22">
        <v>1</v>
      </c>
      <c r="H102" s="27"/>
    </row>
    <row r="103" spans="1:8" x14ac:dyDescent="0.25">
      <c r="A103" s="17" t="s">
        <v>193</v>
      </c>
      <c r="B103" s="18" t="s">
        <v>184</v>
      </c>
      <c r="C103" s="12" t="s">
        <v>194</v>
      </c>
      <c r="D103" s="19" t="s">
        <v>191</v>
      </c>
      <c r="E103" s="20">
        <v>2.59</v>
      </c>
      <c r="F103" s="21">
        <v>1.96</v>
      </c>
      <c r="G103" s="22">
        <v>1</v>
      </c>
      <c r="H103" s="27"/>
    </row>
    <row r="104" spans="1:8" x14ac:dyDescent="0.25">
      <c r="A104" s="17" t="s">
        <v>195</v>
      </c>
      <c r="B104" s="18" t="s">
        <v>196</v>
      </c>
      <c r="C104" s="12" t="s">
        <v>197</v>
      </c>
      <c r="D104" s="19" t="s">
        <v>198</v>
      </c>
      <c r="E104" s="20">
        <v>10.79</v>
      </c>
      <c r="F104" s="21">
        <f>10.79/4.2</f>
        <v>2.5690476190476188</v>
      </c>
      <c r="G104" s="22">
        <v>2.4</v>
      </c>
      <c r="H104" s="27"/>
    </row>
    <row r="105" spans="1:8" x14ac:dyDescent="0.25">
      <c r="A105" s="17" t="s">
        <v>199</v>
      </c>
      <c r="B105" s="18" t="s">
        <v>196</v>
      </c>
      <c r="C105" s="12" t="s">
        <v>200</v>
      </c>
      <c r="D105" s="19" t="s">
        <v>198</v>
      </c>
      <c r="E105" s="20">
        <v>8.99</v>
      </c>
      <c r="F105" s="21">
        <f>8.99/4.2</f>
        <v>2.1404761904761904</v>
      </c>
      <c r="G105" s="22">
        <v>3.4</v>
      </c>
      <c r="H105" s="27"/>
    </row>
    <row r="106" spans="1:8" ht="16.5" customHeight="1" x14ac:dyDescent="0.25">
      <c r="A106" s="17" t="s">
        <v>201</v>
      </c>
      <c r="B106" s="18" t="s">
        <v>196</v>
      </c>
      <c r="C106" s="12" t="s">
        <v>202</v>
      </c>
      <c r="D106" s="19" t="s">
        <v>198</v>
      </c>
      <c r="E106" s="20">
        <v>8.99</v>
      </c>
      <c r="F106" s="21">
        <v>2.14</v>
      </c>
      <c r="G106" s="22">
        <v>3.4</v>
      </c>
      <c r="H106" s="27"/>
    </row>
    <row r="107" spans="1:8" x14ac:dyDescent="0.25">
      <c r="A107" s="17" t="s">
        <v>203</v>
      </c>
      <c r="B107" s="18" t="s">
        <v>196</v>
      </c>
      <c r="C107" s="12" t="s">
        <v>194</v>
      </c>
      <c r="D107" s="19" t="s">
        <v>198</v>
      </c>
      <c r="E107" s="20">
        <v>8.99</v>
      </c>
      <c r="F107" s="21">
        <v>2.14</v>
      </c>
      <c r="G107" s="22">
        <v>3.4</v>
      </c>
      <c r="H107" s="27"/>
    </row>
    <row r="108" spans="1:8" x14ac:dyDescent="0.25">
      <c r="A108" s="17" t="s">
        <v>204</v>
      </c>
      <c r="B108" s="18" t="s">
        <v>196</v>
      </c>
      <c r="C108" s="12" t="s">
        <v>205</v>
      </c>
      <c r="D108" s="19" t="s">
        <v>206</v>
      </c>
      <c r="E108" s="20">
        <v>16.989999999999998</v>
      </c>
      <c r="F108" s="21">
        <f>16.99/4.8</f>
        <v>3.5395833333333333</v>
      </c>
      <c r="G108" s="22">
        <v>5.0999999999999996</v>
      </c>
      <c r="H108" s="27"/>
    </row>
    <row r="109" spans="1:8" x14ac:dyDescent="0.25">
      <c r="A109" s="17" t="s">
        <v>207</v>
      </c>
      <c r="B109" s="18" t="s">
        <v>196</v>
      </c>
      <c r="C109" s="12" t="s">
        <v>208</v>
      </c>
      <c r="D109" s="19" t="s">
        <v>206</v>
      </c>
      <c r="E109" s="20">
        <v>16.989999999999998</v>
      </c>
      <c r="F109" s="21">
        <v>3.54</v>
      </c>
      <c r="G109" s="22">
        <v>5.0999999999999996</v>
      </c>
      <c r="H109" s="27"/>
    </row>
    <row r="110" spans="1:8" ht="14.25" customHeight="1" x14ac:dyDescent="0.25">
      <c r="A110" s="17"/>
      <c r="B110" s="11" t="s">
        <v>209</v>
      </c>
      <c r="C110" s="12"/>
      <c r="D110" s="13"/>
      <c r="E110" s="25"/>
      <c r="F110" s="26"/>
      <c r="G110" s="15"/>
      <c r="H110" s="16"/>
    </row>
    <row r="111" spans="1:8" ht="14.25" customHeight="1" x14ac:dyDescent="0.25">
      <c r="A111" s="17" t="s">
        <v>210</v>
      </c>
      <c r="B111" s="18" t="s">
        <v>211</v>
      </c>
      <c r="C111" s="12" t="s">
        <v>212</v>
      </c>
      <c r="D111" s="19" t="s">
        <v>54</v>
      </c>
      <c r="E111" s="20">
        <v>18.989999999999998</v>
      </c>
      <c r="F111" s="21">
        <f>18.99/7.92</f>
        <v>2.3977272727272725</v>
      </c>
      <c r="G111" s="22">
        <v>3.42</v>
      </c>
      <c r="H111" s="27"/>
    </row>
    <row r="112" spans="1:8" ht="14.25" customHeight="1" x14ac:dyDescent="0.25">
      <c r="A112" s="17" t="s">
        <v>213</v>
      </c>
      <c r="B112" s="18" t="s">
        <v>211</v>
      </c>
      <c r="C112" s="12" t="s">
        <v>214</v>
      </c>
      <c r="D112" s="19" t="s">
        <v>54</v>
      </c>
      <c r="E112" s="20">
        <v>18.989999999999998</v>
      </c>
      <c r="F112" s="21">
        <v>2.4</v>
      </c>
      <c r="G112" s="22">
        <v>3.42</v>
      </c>
      <c r="H112" s="27"/>
    </row>
    <row r="113" spans="1:8" ht="14.25" customHeight="1" x14ac:dyDescent="0.25">
      <c r="A113" s="17" t="s">
        <v>215</v>
      </c>
      <c r="B113" s="18" t="s">
        <v>216</v>
      </c>
      <c r="C113" s="12" t="s">
        <v>212</v>
      </c>
      <c r="D113" s="19" t="s">
        <v>54</v>
      </c>
      <c r="E113" s="20">
        <v>17.989999999999998</v>
      </c>
      <c r="F113" s="21">
        <f>17.99/7.92</f>
        <v>2.2714646464646462</v>
      </c>
      <c r="G113" s="22">
        <v>3.42</v>
      </c>
      <c r="H113" s="27"/>
    </row>
    <row r="114" spans="1:8" ht="14.25" customHeight="1" x14ac:dyDescent="0.25">
      <c r="A114" s="17" t="s">
        <v>217</v>
      </c>
      <c r="B114" s="18" t="s">
        <v>216</v>
      </c>
      <c r="C114" s="12" t="s">
        <v>218</v>
      </c>
      <c r="D114" s="19" t="s">
        <v>54</v>
      </c>
      <c r="E114" s="20">
        <v>17.989999999999998</v>
      </c>
      <c r="F114" s="21">
        <v>2.27</v>
      </c>
      <c r="G114" s="22">
        <v>3.42</v>
      </c>
      <c r="H114" s="27"/>
    </row>
    <row r="115" spans="1:8" ht="14.25" customHeight="1" x14ac:dyDescent="0.25">
      <c r="A115" s="17" t="s">
        <v>219</v>
      </c>
      <c r="B115" s="18" t="s">
        <v>216</v>
      </c>
      <c r="C115" s="12" t="s">
        <v>220</v>
      </c>
      <c r="D115" s="19" t="s">
        <v>54</v>
      </c>
      <c r="E115" s="20">
        <v>17.989999999999998</v>
      </c>
      <c r="F115" s="21">
        <v>2.27</v>
      </c>
      <c r="G115" s="22">
        <v>3.42</v>
      </c>
      <c r="H115" s="27"/>
    </row>
    <row r="116" spans="1:8" ht="14.25" customHeight="1" x14ac:dyDescent="0.25">
      <c r="A116" s="17" t="s">
        <v>221</v>
      </c>
      <c r="B116" s="18" t="s">
        <v>216</v>
      </c>
      <c r="C116" s="12" t="s">
        <v>222</v>
      </c>
      <c r="D116" s="19" t="s">
        <v>54</v>
      </c>
      <c r="E116" s="20">
        <v>17.989999999999998</v>
      </c>
      <c r="F116" s="21">
        <v>2.27</v>
      </c>
      <c r="G116" s="22">
        <v>3.42</v>
      </c>
      <c r="H116" s="27"/>
    </row>
    <row r="117" spans="1:8" ht="14.25" customHeight="1" x14ac:dyDescent="0.25">
      <c r="A117" s="17" t="s">
        <v>223</v>
      </c>
      <c r="B117" s="18" t="s">
        <v>224</v>
      </c>
      <c r="C117" s="12" t="s">
        <v>212</v>
      </c>
      <c r="D117" s="19" t="s">
        <v>54</v>
      </c>
      <c r="E117" s="20">
        <v>17.79</v>
      </c>
      <c r="F117" s="21">
        <f>17.79/7.92</f>
        <v>2.2462121212121211</v>
      </c>
      <c r="G117" s="22">
        <v>3.42</v>
      </c>
      <c r="H117" s="27"/>
    </row>
    <row r="118" spans="1:8" x14ac:dyDescent="0.25">
      <c r="A118" s="17" t="s">
        <v>225</v>
      </c>
      <c r="B118" s="18" t="s">
        <v>224</v>
      </c>
      <c r="C118" s="12" t="s">
        <v>226</v>
      </c>
      <c r="D118" s="19" t="s">
        <v>54</v>
      </c>
      <c r="E118" s="20">
        <v>17.79</v>
      </c>
      <c r="F118" s="21">
        <v>2.25</v>
      </c>
      <c r="G118" s="22">
        <v>3.42</v>
      </c>
      <c r="H118" s="27"/>
    </row>
    <row r="119" spans="1:8" x14ac:dyDescent="0.25">
      <c r="A119" s="17" t="s">
        <v>227</v>
      </c>
      <c r="B119" s="18" t="s">
        <v>224</v>
      </c>
      <c r="C119" s="12" t="s">
        <v>228</v>
      </c>
      <c r="D119" s="19" t="s">
        <v>54</v>
      </c>
      <c r="E119" s="20">
        <v>17.79</v>
      </c>
      <c r="F119" s="21">
        <v>2.25</v>
      </c>
      <c r="G119" s="22">
        <v>3.42</v>
      </c>
      <c r="H119" s="27"/>
    </row>
    <row r="120" spans="1:8" x14ac:dyDescent="0.25">
      <c r="A120" s="17" t="s">
        <v>229</v>
      </c>
      <c r="B120" s="18" t="s">
        <v>224</v>
      </c>
      <c r="C120" s="12" t="s">
        <v>230</v>
      </c>
      <c r="D120" s="19" t="s">
        <v>54</v>
      </c>
      <c r="E120" s="20">
        <v>17.79</v>
      </c>
      <c r="F120" s="21">
        <v>2.25</v>
      </c>
      <c r="G120" s="22">
        <v>3.42</v>
      </c>
      <c r="H120" s="27"/>
    </row>
    <row r="121" spans="1:8" x14ac:dyDescent="0.25">
      <c r="A121" s="17" t="s">
        <v>231</v>
      </c>
      <c r="B121" s="18" t="s">
        <v>224</v>
      </c>
      <c r="C121" s="12" t="s">
        <v>232</v>
      </c>
      <c r="D121" s="19" t="s">
        <v>54</v>
      </c>
      <c r="E121" s="20">
        <v>17.79</v>
      </c>
      <c r="F121" s="21">
        <v>2.25</v>
      </c>
      <c r="G121" s="22">
        <v>3.42</v>
      </c>
      <c r="H121" s="27"/>
    </row>
    <row r="122" spans="1:8" x14ac:dyDescent="0.25">
      <c r="A122" s="17" t="s">
        <v>233</v>
      </c>
      <c r="B122" s="18" t="s">
        <v>234</v>
      </c>
      <c r="C122" s="12" t="s">
        <v>235</v>
      </c>
      <c r="D122" s="19" t="s">
        <v>236</v>
      </c>
      <c r="E122" s="20">
        <v>12.49</v>
      </c>
      <c r="F122" s="21">
        <f>12.49/5.5</f>
        <v>2.270909090909091</v>
      </c>
      <c r="G122" s="22">
        <v>2.38</v>
      </c>
      <c r="H122" s="27"/>
    </row>
    <row r="123" spans="1:8" x14ac:dyDescent="0.25">
      <c r="A123" s="17" t="s">
        <v>237</v>
      </c>
      <c r="B123" s="18" t="s">
        <v>234</v>
      </c>
      <c r="C123" s="12" t="s">
        <v>235</v>
      </c>
      <c r="D123" s="19" t="s">
        <v>238</v>
      </c>
      <c r="E123" s="20">
        <v>21.49</v>
      </c>
      <c r="F123" s="21">
        <f>21.49/10</f>
        <v>2.149</v>
      </c>
      <c r="G123" s="22">
        <v>3.1</v>
      </c>
      <c r="H123" s="27"/>
    </row>
    <row r="124" spans="1:8" x14ac:dyDescent="0.25">
      <c r="A124" s="17" t="s">
        <v>239</v>
      </c>
      <c r="B124" s="18" t="s">
        <v>234</v>
      </c>
      <c r="C124" s="12" t="s">
        <v>240</v>
      </c>
      <c r="D124" s="19" t="s">
        <v>238</v>
      </c>
      <c r="E124" s="20">
        <v>21.49</v>
      </c>
      <c r="F124" s="21">
        <v>2.15</v>
      </c>
      <c r="G124" s="22">
        <v>3.1</v>
      </c>
      <c r="H124" s="27"/>
    </row>
    <row r="125" spans="1:8" x14ac:dyDescent="0.25">
      <c r="A125" s="17" t="s">
        <v>241</v>
      </c>
      <c r="B125" s="18" t="s">
        <v>242</v>
      </c>
      <c r="C125" s="12" t="s">
        <v>230</v>
      </c>
      <c r="D125" s="19" t="s">
        <v>243</v>
      </c>
      <c r="E125" s="20">
        <v>16.989999999999998</v>
      </c>
      <c r="F125" s="21">
        <f>16.99/7.92</f>
        <v>2.1452020202020199</v>
      </c>
      <c r="G125" s="22">
        <v>4.5</v>
      </c>
      <c r="H125" s="27"/>
    </row>
    <row r="126" spans="1:8" x14ac:dyDescent="0.25">
      <c r="A126" s="17" t="s">
        <v>244</v>
      </c>
      <c r="B126" s="18" t="s">
        <v>242</v>
      </c>
      <c r="C126" s="12" t="s">
        <v>245</v>
      </c>
      <c r="D126" s="19" t="s">
        <v>243</v>
      </c>
      <c r="E126" s="20">
        <v>16.989999999999998</v>
      </c>
      <c r="F126" s="21">
        <v>2.15</v>
      </c>
      <c r="G126" s="22">
        <v>4.5</v>
      </c>
      <c r="H126" s="27"/>
    </row>
    <row r="127" spans="1:8" x14ac:dyDescent="0.25">
      <c r="A127" s="17" t="s">
        <v>246</v>
      </c>
      <c r="B127" s="18" t="s">
        <v>242</v>
      </c>
      <c r="C127" s="12" t="s">
        <v>247</v>
      </c>
      <c r="D127" s="19" t="s">
        <v>243</v>
      </c>
      <c r="E127" s="20">
        <v>16.989999999999998</v>
      </c>
      <c r="F127" s="21">
        <v>2.15</v>
      </c>
      <c r="G127" s="22">
        <v>4.5</v>
      </c>
      <c r="H127" s="27"/>
    </row>
    <row r="128" spans="1:8" x14ac:dyDescent="0.25">
      <c r="A128" s="17" t="s">
        <v>248</v>
      </c>
      <c r="B128" s="18" t="s">
        <v>242</v>
      </c>
      <c r="C128" s="12" t="s">
        <v>249</v>
      </c>
      <c r="D128" s="19" t="s">
        <v>243</v>
      </c>
      <c r="E128" s="20">
        <v>16.989999999999998</v>
      </c>
      <c r="F128" s="21">
        <v>2.15</v>
      </c>
      <c r="G128" s="22">
        <v>4.5</v>
      </c>
      <c r="H128" s="27"/>
    </row>
    <row r="129" spans="1:8" x14ac:dyDescent="0.25">
      <c r="A129" s="17" t="s">
        <v>250</v>
      </c>
      <c r="B129" s="18" t="s">
        <v>242</v>
      </c>
      <c r="C129" s="12" t="s">
        <v>251</v>
      </c>
      <c r="D129" s="19" t="s">
        <v>243</v>
      </c>
      <c r="E129" s="20">
        <v>16.989999999999998</v>
      </c>
      <c r="F129" s="21">
        <v>2.15</v>
      </c>
      <c r="G129" s="22">
        <v>4.5</v>
      </c>
      <c r="H129" s="27"/>
    </row>
    <row r="130" spans="1:8" x14ac:dyDescent="0.25">
      <c r="A130" s="17" t="s">
        <v>252</v>
      </c>
      <c r="B130" s="18" t="s">
        <v>242</v>
      </c>
      <c r="C130" s="12" t="s">
        <v>253</v>
      </c>
      <c r="D130" s="19" t="s">
        <v>243</v>
      </c>
      <c r="E130" s="20">
        <v>16.989999999999998</v>
      </c>
      <c r="F130" s="21">
        <v>2.15</v>
      </c>
      <c r="G130" s="22">
        <v>4.5</v>
      </c>
      <c r="H130" s="27"/>
    </row>
    <row r="131" spans="1:8" x14ac:dyDescent="0.25">
      <c r="A131" s="17" t="s">
        <v>254</v>
      </c>
      <c r="B131" s="18" t="s">
        <v>242</v>
      </c>
      <c r="C131" s="12" t="s">
        <v>255</v>
      </c>
      <c r="D131" s="19" t="s">
        <v>243</v>
      </c>
      <c r="E131" s="20">
        <v>16.989999999999998</v>
      </c>
      <c r="F131" s="21">
        <v>2.15</v>
      </c>
      <c r="G131" s="22">
        <v>4.5</v>
      </c>
      <c r="H131" s="27"/>
    </row>
    <row r="132" spans="1:8" x14ac:dyDescent="0.25">
      <c r="A132" s="17" t="s">
        <v>256</v>
      </c>
      <c r="B132" s="18" t="s">
        <v>242</v>
      </c>
      <c r="C132" s="12" t="s">
        <v>212</v>
      </c>
      <c r="D132" s="19" t="s">
        <v>243</v>
      </c>
      <c r="E132" s="20">
        <v>16.989999999999998</v>
      </c>
      <c r="F132" s="21">
        <v>2.15</v>
      </c>
      <c r="G132" s="22">
        <v>4.5</v>
      </c>
      <c r="H132" s="27"/>
    </row>
    <row r="133" spans="1:8" x14ac:dyDescent="0.25">
      <c r="A133" s="17" t="s">
        <v>257</v>
      </c>
      <c r="B133" s="18" t="s">
        <v>242</v>
      </c>
      <c r="C133" s="12" t="s">
        <v>230</v>
      </c>
      <c r="D133" s="19" t="s">
        <v>151</v>
      </c>
      <c r="E133" s="20">
        <v>5.59</v>
      </c>
      <c r="F133" s="21">
        <f>5.59/1.98</f>
        <v>2.8232323232323231</v>
      </c>
      <c r="G133" s="22">
        <v>0.9</v>
      </c>
      <c r="H133" s="27"/>
    </row>
    <row r="134" spans="1:8" x14ac:dyDescent="0.25">
      <c r="A134" s="17" t="s">
        <v>258</v>
      </c>
      <c r="B134" s="18" t="s">
        <v>242</v>
      </c>
      <c r="C134" s="12" t="s">
        <v>245</v>
      </c>
      <c r="D134" s="19" t="s">
        <v>151</v>
      </c>
      <c r="E134" s="20">
        <v>5.59</v>
      </c>
      <c r="F134" s="21">
        <v>2.82</v>
      </c>
      <c r="G134" s="22">
        <v>0.9</v>
      </c>
      <c r="H134" s="27"/>
    </row>
    <row r="135" spans="1:8" x14ac:dyDescent="0.25">
      <c r="A135" s="17" t="s">
        <v>259</v>
      </c>
      <c r="B135" s="18" t="s">
        <v>242</v>
      </c>
      <c r="C135" s="12" t="s">
        <v>247</v>
      </c>
      <c r="D135" s="19" t="s">
        <v>151</v>
      </c>
      <c r="E135" s="20">
        <v>5.59</v>
      </c>
      <c r="F135" s="21">
        <v>2.82</v>
      </c>
      <c r="G135" s="22">
        <v>0.9</v>
      </c>
      <c r="H135" s="27"/>
    </row>
    <row r="136" spans="1:8" x14ac:dyDescent="0.25">
      <c r="A136" s="17" t="s">
        <v>260</v>
      </c>
      <c r="B136" s="18" t="s">
        <v>242</v>
      </c>
      <c r="C136" s="12" t="s">
        <v>249</v>
      </c>
      <c r="D136" s="19" t="s">
        <v>151</v>
      </c>
      <c r="E136" s="20">
        <v>5.59</v>
      </c>
      <c r="F136" s="21">
        <v>2.82</v>
      </c>
      <c r="G136" s="22">
        <v>0.9</v>
      </c>
      <c r="H136" s="27"/>
    </row>
    <row r="137" spans="1:8" x14ac:dyDescent="0.25">
      <c r="A137" s="17" t="s">
        <v>261</v>
      </c>
      <c r="B137" s="18" t="s">
        <v>242</v>
      </c>
      <c r="C137" s="12" t="s">
        <v>251</v>
      </c>
      <c r="D137" s="19" t="s">
        <v>151</v>
      </c>
      <c r="E137" s="20">
        <v>5.59</v>
      </c>
      <c r="F137" s="21">
        <v>2.82</v>
      </c>
      <c r="G137" s="22">
        <v>0.9</v>
      </c>
      <c r="H137" s="27"/>
    </row>
    <row r="138" spans="1:8" x14ac:dyDescent="0.25">
      <c r="A138" s="17" t="s">
        <v>262</v>
      </c>
      <c r="B138" s="18" t="s">
        <v>242</v>
      </c>
      <c r="C138" s="12" t="s">
        <v>253</v>
      </c>
      <c r="D138" s="19" t="s">
        <v>151</v>
      </c>
      <c r="E138" s="20">
        <v>5.59</v>
      </c>
      <c r="F138" s="21">
        <v>2.82</v>
      </c>
      <c r="G138" s="22">
        <v>0.9</v>
      </c>
      <c r="H138" s="27"/>
    </row>
    <row r="139" spans="1:8" x14ac:dyDescent="0.25">
      <c r="A139" s="17" t="s">
        <v>263</v>
      </c>
      <c r="B139" s="18" t="s">
        <v>242</v>
      </c>
      <c r="C139" s="12" t="s">
        <v>255</v>
      </c>
      <c r="D139" s="19" t="s">
        <v>151</v>
      </c>
      <c r="E139" s="20">
        <v>5.59</v>
      </c>
      <c r="F139" s="21">
        <v>2.82</v>
      </c>
      <c r="G139" s="22">
        <v>0.9</v>
      </c>
      <c r="H139" s="27"/>
    </row>
    <row r="140" spans="1:8" x14ac:dyDescent="0.25">
      <c r="A140" s="17" t="s">
        <v>264</v>
      </c>
      <c r="B140" s="18" t="s">
        <v>242</v>
      </c>
      <c r="C140" s="12" t="s">
        <v>212</v>
      </c>
      <c r="D140" s="19" t="s">
        <v>151</v>
      </c>
      <c r="E140" s="20">
        <v>5.59</v>
      </c>
      <c r="F140" s="21">
        <v>2.82</v>
      </c>
      <c r="G140" s="22">
        <v>0.9</v>
      </c>
      <c r="H140" s="27"/>
    </row>
    <row r="141" spans="1:8" x14ac:dyDescent="0.25">
      <c r="A141" s="17" t="s">
        <v>265</v>
      </c>
      <c r="B141" s="18" t="s">
        <v>224</v>
      </c>
      <c r="C141" s="12" t="s">
        <v>212</v>
      </c>
      <c r="D141" s="19" t="s">
        <v>151</v>
      </c>
      <c r="E141" s="20">
        <v>5.19</v>
      </c>
      <c r="F141" s="21">
        <f>5.19/1.98</f>
        <v>2.6212121212121215</v>
      </c>
      <c r="G141" s="22">
        <v>0.48</v>
      </c>
      <c r="H141" s="27"/>
    </row>
    <row r="142" spans="1:8" x14ac:dyDescent="0.25">
      <c r="A142" s="17" t="s">
        <v>266</v>
      </c>
      <c r="B142" s="18" t="s">
        <v>224</v>
      </c>
      <c r="C142" s="12" t="s">
        <v>226</v>
      </c>
      <c r="D142" s="19" t="s">
        <v>151</v>
      </c>
      <c r="E142" s="20">
        <v>5.19</v>
      </c>
      <c r="F142" s="21">
        <v>2.62</v>
      </c>
      <c r="G142" s="22">
        <v>0.48</v>
      </c>
      <c r="H142" s="27"/>
    </row>
    <row r="143" spans="1:8" x14ac:dyDescent="0.25">
      <c r="A143" s="17" t="s">
        <v>267</v>
      </c>
      <c r="B143" s="18" t="s">
        <v>224</v>
      </c>
      <c r="C143" s="12" t="s">
        <v>228</v>
      </c>
      <c r="D143" s="19" t="s">
        <v>151</v>
      </c>
      <c r="E143" s="20">
        <v>5.19</v>
      </c>
      <c r="F143" s="21">
        <v>2.62</v>
      </c>
      <c r="G143" s="22">
        <v>0.48</v>
      </c>
      <c r="H143" s="27"/>
    </row>
    <row r="144" spans="1:8" x14ac:dyDescent="0.25">
      <c r="A144" s="17" t="s">
        <v>268</v>
      </c>
      <c r="B144" s="18" t="s">
        <v>224</v>
      </c>
      <c r="C144" s="12" t="s">
        <v>230</v>
      </c>
      <c r="D144" s="19" t="s">
        <v>151</v>
      </c>
      <c r="E144" s="20">
        <v>5.19</v>
      </c>
      <c r="F144" s="21">
        <v>2.62</v>
      </c>
      <c r="G144" s="22">
        <v>0.48</v>
      </c>
      <c r="H144" s="27"/>
    </row>
    <row r="145" spans="1:8" x14ac:dyDescent="0.25">
      <c r="A145" s="17" t="s">
        <v>269</v>
      </c>
      <c r="B145" s="18" t="s">
        <v>224</v>
      </c>
      <c r="C145" s="12" t="s">
        <v>232</v>
      </c>
      <c r="D145" s="19" t="s">
        <v>151</v>
      </c>
      <c r="E145" s="20">
        <v>5.19</v>
      </c>
      <c r="F145" s="21">
        <v>2.62</v>
      </c>
      <c r="G145" s="22">
        <v>0.48</v>
      </c>
      <c r="H145" s="27"/>
    </row>
    <row r="146" spans="1:8" x14ac:dyDescent="0.25">
      <c r="A146" s="17" t="s">
        <v>270</v>
      </c>
      <c r="B146" s="18" t="s">
        <v>224</v>
      </c>
      <c r="C146" s="12" t="s">
        <v>271</v>
      </c>
      <c r="D146" s="19" t="s">
        <v>151</v>
      </c>
      <c r="E146" s="20">
        <v>5.19</v>
      </c>
      <c r="F146" s="21">
        <v>2.62</v>
      </c>
      <c r="G146" s="22">
        <v>0.48</v>
      </c>
      <c r="H146" s="27"/>
    </row>
    <row r="147" spans="1:8" x14ac:dyDescent="0.25">
      <c r="A147" s="17" t="s">
        <v>272</v>
      </c>
      <c r="B147" s="18" t="s">
        <v>216</v>
      </c>
      <c r="C147" s="12" t="s">
        <v>212</v>
      </c>
      <c r="D147" s="19" t="s">
        <v>151</v>
      </c>
      <c r="E147" s="20">
        <v>5.09</v>
      </c>
      <c r="F147" s="21">
        <f>5.09/1.98</f>
        <v>2.5707070707070705</v>
      </c>
      <c r="G147" s="22">
        <v>0.48</v>
      </c>
      <c r="H147" s="27"/>
    </row>
    <row r="148" spans="1:8" x14ac:dyDescent="0.25">
      <c r="A148" s="17" t="s">
        <v>273</v>
      </c>
      <c r="B148" s="18" t="s">
        <v>216</v>
      </c>
      <c r="C148" s="12" t="s">
        <v>218</v>
      </c>
      <c r="D148" s="19" t="s">
        <v>151</v>
      </c>
      <c r="E148" s="20">
        <v>5.09</v>
      </c>
      <c r="F148" s="21">
        <v>2.57</v>
      </c>
      <c r="G148" s="22">
        <v>0.48</v>
      </c>
      <c r="H148" s="27"/>
    </row>
    <row r="149" spans="1:8" x14ac:dyDescent="0.25">
      <c r="A149" s="17" t="s">
        <v>274</v>
      </c>
      <c r="B149" s="18" t="s">
        <v>216</v>
      </c>
      <c r="C149" s="12" t="s">
        <v>220</v>
      </c>
      <c r="D149" s="19" t="s">
        <v>151</v>
      </c>
      <c r="E149" s="20">
        <v>5.09</v>
      </c>
      <c r="F149" s="21">
        <v>2.57</v>
      </c>
      <c r="G149" s="22">
        <v>0.48</v>
      </c>
      <c r="H149" s="27"/>
    </row>
    <row r="150" spans="1:8" x14ac:dyDescent="0.25">
      <c r="A150" s="17" t="s">
        <v>275</v>
      </c>
      <c r="B150" s="18" t="s">
        <v>216</v>
      </c>
      <c r="C150" s="12" t="s">
        <v>222</v>
      </c>
      <c r="D150" s="19" t="s">
        <v>151</v>
      </c>
      <c r="E150" s="20">
        <v>5.09</v>
      </c>
      <c r="F150" s="21">
        <v>2.57</v>
      </c>
      <c r="G150" s="22">
        <v>0.48</v>
      </c>
      <c r="H150" s="27"/>
    </row>
    <row r="151" spans="1:8" x14ac:dyDescent="0.25">
      <c r="A151" s="17"/>
      <c r="B151" s="11" t="s">
        <v>276</v>
      </c>
      <c r="C151" s="12"/>
      <c r="D151" s="13"/>
      <c r="E151" s="25"/>
      <c r="F151" s="26"/>
      <c r="G151" s="15"/>
      <c r="H151" s="16"/>
    </row>
    <row r="152" spans="1:8" x14ac:dyDescent="0.25">
      <c r="A152" s="17" t="s">
        <v>277</v>
      </c>
      <c r="B152" s="18" t="s">
        <v>278</v>
      </c>
      <c r="C152" s="12" t="s">
        <v>279</v>
      </c>
      <c r="D152" s="19" t="s">
        <v>280</v>
      </c>
      <c r="E152" s="20">
        <v>5.39</v>
      </c>
      <c r="F152" s="21">
        <v>7.19</v>
      </c>
      <c r="G152" s="28" t="s">
        <v>281</v>
      </c>
      <c r="H152" s="27"/>
    </row>
    <row r="153" spans="1:8" x14ac:dyDescent="0.25">
      <c r="A153" s="17" t="s">
        <v>282</v>
      </c>
      <c r="B153" s="18" t="s">
        <v>278</v>
      </c>
      <c r="C153" s="12" t="s">
        <v>283</v>
      </c>
      <c r="D153" s="19" t="s">
        <v>280</v>
      </c>
      <c r="E153" s="20">
        <v>5.39</v>
      </c>
      <c r="F153" s="21">
        <v>7.19</v>
      </c>
      <c r="G153" s="28" t="s">
        <v>281</v>
      </c>
      <c r="H153" s="27"/>
    </row>
    <row r="154" spans="1:8" x14ac:dyDescent="0.25">
      <c r="A154" s="17" t="s">
        <v>284</v>
      </c>
      <c r="B154" s="18" t="s">
        <v>278</v>
      </c>
      <c r="C154" s="12" t="s">
        <v>285</v>
      </c>
      <c r="D154" s="19" t="s">
        <v>280</v>
      </c>
      <c r="E154" s="20">
        <v>5.39</v>
      </c>
      <c r="F154" s="21">
        <v>7.19</v>
      </c>
      <c r="G154" s="28" t="s">
        <v>281</v>
      </c>
      <c r="H154" s="27"/>
    </row>
    <row r="155" spans="1:8" x14ac:dyDescent="0.25">
      <c r="A155" s="17" t="s">
        <v>286</v>
      </c>
      <c r="B155" s="18" t="s">
        <v>278</v>
      </c>
      <c r="C155" s="12" t="s">
        <v>287</v>
      </c>
      <c r="D155" s="19" t="s">
        <v>280</v>
      </c>
      <c r="E155" s="20">
        <v>5.39</v>
      </c>
      <c r="F155" s="21">
        <v>7.19</v>
      </c>
      <c r="G155" s="28" t="s">
        <v>281</v>
      </c>
      <c r="H155" s="27"/>
    </row>
    <row r="156" spans="1:8" x14ac:dyDescent="0.25">
      <c r="A156" s="17" t="s">
        <v>288</v>
      </c>
      <c r="B156" s="18" t="s">
        <v>278</v>
      </c>
      <c r="C156" s="12" t="s">
        <v>289</v>
      </c>
      <c r="D156" s="19" t="s">
        <v>280</v>
      </c>
      <c r="E156" s="20">
        <v>5.39</v>
      </c>
      <c r="F156" s="21">
        <v>7.19</v>
      </c>
      <c r="G156" s="28" t="s">
        <v>281</v>
      </c>
      <c r="H156" s="27"/>
    </row>
    <row r="157" spans="1:8" x14ac:dyDescent="0.25">
      <c r="A157" s="17" t="s">
        <v>290</v>
      </c>
      <c r="B157" s="18" t="s">
        <v>278</v>
      </c>
      <c r="C157" s="12" t="s">
        <v>291</v>
      </c>
      <c r="D157" s="19" t="s">
        <v>280</v>
      </c>
      <c r="E157" s="20">
        <v>5.39</v>
      </c>
      <c r="F157" s="21">
        <v>7.19</v>
      </c>
      <c r="G157" s="28" t="s">
        <v>281</v>
      </c>
      <c r="H157" s="27"/>
    </row>
    <row r="158" spans="1:8" x14ac:dyDescent="0.25">
      <c r="A158" s="17" t="s">
        <v>292</v>
      </c>
      <c r="B158" s="18" t="s">
        <v>293</v>
      </c>
      <c r="C158" s="12" t="s">
        <v>294</v>
      </c>
      <c r="D158" s="19" t="s">
        <v>280</v>
      </c>
      <c r="E158" s="20">
        <v>6.99</v>
      </c>
      <c r="F158" s="21">
        <v>9.32</v>
      </c>
      <c r="G158" s="28" t="s">
        <v>281</v>
      </c>
      <c r="H158" s="27"/>
    </row>
    <row r="159" spans="1:8" x14ac:dyDescent="0.25">
      <c r="A159" s="17" t="s">
        <v>295</v>
      </c>
      <c r="B159" s="18" t="s">
        <v>293</v>
      </c>
      <c r="C159" s="12" t="s">
        <v>296</v>
      </c>
      <c r="D159" s="19" t="s">
        <v>280</v>
      </c>
      <c r="E159" s="20">
        <v>6.99</v>
      </c>
      <c r="F159" s="21">
        <v>9.32</v>
      </c>
      <c r="G159" s="28" t="s">
        <v>281</v>
      </c>
      <c r="H159" s="27"/>
    </row>
    <row r="160" spans="1:8" x14ac:dyDescent="0.25">
      <c r="A160" s="17" t="s">
        <v>297</v>
      </c>
      <c r="B160" s="18" t="s">
        <v>293</v>
      </c>
      <c r="C160" s="12" t="s">
        <v>298</v>
      </c>
      <c r="D160" s="19" t="s">
        <v>280</v>
      </c>
      <c r="E160" s="20">
        <v>6.99</v>
      </c>
      <c r="F160" s="21">
        <v>9.32</v>
      </c>
      <c r="G160" s="28" t="s">
        <v>281</v>
      </c>
      <c r="H160" s="27"/>
    </row>
    <row r="161" spans="1:8" x14ac:dyDescent="0.25">
      <c r="A161" s="17" t="s">
        <v>299</v>
      </c>
      <c r="B161" s="18" t="s">
        <v>293</v>
      </c>
      <c r="C161" s="12" t="s">
        <v>300</v>
      </c>
      <c r="D161" s="19" t="s">
        <v>280</v>
      </c>
      <c r="E161" s="20">
        <v>6.99</v>
      </c>
      <c r="F161" s="21">
        <v>9.32</v>
      </c>
      <c r="G161" s="28" t="s">
        <v>281</v>
      </c>
      <c r="H161" s="27"/>
    </row>
    <row r="162" spans="1:8" x14ac:dyDescent="0.25">
      <c r="A162" s="17" t="s">
        <v>301</v>
      </c>
      <c r="B162" s="18" t="s">
        <v>293</v>
      </c>
      <c r="C162" s="12" t="s">
        <v>302</v>
      </c>
      <c r="D162" s="19" t="s">
        <v>280</v>
      </c>
      <c r="E162" s="20">
        <v>6.99</v>
      </c>
      <c r="F162" s="21">
        <v>9.32</v>
      </c>
      <c r="G162" s="28" t="s">
        <v>281</v>
      </c>
      <c r="H162" s="27"/>
    </row>
    <row r="163" spans="1:8" x14ac:dyDescent="0.25">
      <c r="A163" s="17" t="s">
        <v>303</v>
      </c>
      <c r="B163" s="18" t="s">
        <v>293</v>
      </c>
      <c r="C163" s="12" t="s">
        <v>289</v>
      </c>
      <c r="D163" s="19" t="s">
        <v>280</v>
      </c>
      <c r="E163" s="20">
        <v>6.99</v>
      </c>
      <c r="F163" s="21">
        <v>9.32</v>
      </c>
      <c r="G163" s="28" t="s">
        <v>281</v>
      </c>
      <c r="H163" s="27"/>
    </row>
  </sheetData>
  <sheetProtection algorithmName="SHA-512" hashValue="vi5uoT5xnCJur3xk9AM/Y1YpqcAuDbnNrpmWJ95U9K7Pg50xTyhSbQddzWm7IQYbGq8STDm5oRrCwX26dh7rVA==" saltValue="o+734cA75nW6czeM06nL0g==" spinCount="100000" sheet="1" objects="1" scenarios="1"/>
  <mergeCells count="1">
    <mergeCell ref="B2:D2"/>
  </mergeCells>
  <pageMargins left="0.19685039370078741" right="0.19685039370078741" top="0.39370078740157483" bottom="0.39370078740157483" header="0" footer="0"/>
  <pageSetup paperSize="9" scale="55" orientation="portrait" horizontalDpi="0" verticalDpi="0" r:id="rId1"/>
  <rowBreaks count="1" manualBreakCount="1"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Kalte Getränke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Gerdes</dc:creator>
  <cp:lastModifiedBy>Marco Gerdes</cp:lastModifiedBy>
  <dcterms:created xsi:type="dcterms:W3CDTF">2023-09-20T10:38:29Z</dcterms:created>
  <dcterms:modified xsi:type="dcterms:W3CDTF">2023-09-20T10:38:38Z</dcterms:modified>
</cp:coreProperties>
</file>