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726A89BB-4168-48E4-9920-88B210DD6A96}" xr6:coauthVersionLast="47" xr6:coauthVersionMax="47" xr10:uidLastSave="{00000000-0000-0000-0000-000000000000}"/>
  <bookViews>
    <workbookView xWindow="-110" yWindow="-110" windowWidth="19420" windowHeight="11620" tabRatio="863" activeTab="1" xr2:uid="{00000000-000D-0000-FFFF-FFFF00000000}"/>
  </bookViews>
  <sheets>
    <sheet name="2024 道央小学選手権" sheetId="27" r:id="rId1"/>
    <sheet name="総括" sheetId="2" r:id="rId2"/>
    <sheet name="参加料" sheetId="3" r:id="rId3"/>
    <sheet name="男" sheetId="25" r:id="rId4"/>
    <sheet name="女" sheetId="20" r:id="rId5"/>
    <sheet name="参加人数集約" sheetId="7" r:id="rId6"/>
    <sheet name="システムシート" sheetId="9" r:id="rId7"/>
    <sheet name="作業シート" sheetId="24" r:id="rId8"/>
    <sheet name="会計シート" sheetId="23" r:id="rId9"/>
    <sheet name="所属シート" sheetId="26" r:id="rId10"/>
  </sheets>
  <definedNames>
    <definedName name="『A組』女">システムシート!$O$17:$O$27</definedName>
    <definedName name="『A組』男">システムシート!$O$4:$O$14</definedName>
    <definedName name="『B組』女">システムシート!$P$17:$P$27</definedName>
    <definedName name="『B組』男">システムシート!$P$4:$P$14</definedName>
    <definedName name="A組３年女">システムシート!$AJ$4:$AJ$8</definedName>
    <definedName name="A組３年男">システムシート!$Y$4:$Y$7</definedName>
    <definedName name="A組４年女">システムシート!$AH$4:$AH$8</definedName>
    <definedName name="A組４年男">システムシート!$W$4:$W$7</definedName>
    <definedName name="A組５年女">システムシート!$AF$4:$AF$8</definedName>
    <definedName name="A組５年男">システムシート!$U$4:$U$8</definedName>
    <definedName name="A組６年女">システムシート!$AD$4:$AD$8</definedName>
    <definedName name="A組６年男">システムシート!$S$4:$S$8</definedName>
    <definedName name="A組女子">システムシート!$AD$4:$AD$13</definedName>
    <definedName name="A組男子">システムシート!$S$4:$S$17</definedName>
    <definedName name="B組３年女">システムシート!$AK$4:$AK$8</definedName>
    <definedName name="B組３年男">システムシート!$Z$4:$Z$7</definedName>
    <definedName name="B組４年女">システムシート!$AI$4:$AI$8</definedName>
    <definedName name="B組４年男">システムシート!$X$4:$X$7</definedName>
    <definedName name="B組５年女">システムシート!$AG$4:$AG$8</definedName>
    <definedName name="B組５年男">システムシート!$V$4:$V$8</definedName>
    <definedName name="B組６年女">システムシート!$AE$4:$AE$8</definedName>
    <definedName name="B組６年男">システムシート!$T$4:$T$8</definedName>
    <definedName name="B組女子">システムシート!$AE$4:$AE$13</definedName>
    <definedName name="B組男子">システムシート!$T$4:$T$17</definedName>
    <definedName name="_xlnm.Print_Area" localSheetId="0">'2024 道央小学選手権'!$A$1:$K$80</definedName>
    <definedName name="_xlnm.Print_Area" localSheetId="8">会計シート!$A$1:$AD$21</definedName>
    <definedName name="_xlnm.Print_Area" localSheetId="7">作業シート!$A$1:$W$104</definedName>
    <definedName name="_xlnm.Print_Area" localSheetId="2">参加料!$A$1:$M$25</definedName>
    <definedName name="_xlnm.Print_Area" localSheetId="4">女!$A$1:$W$54</definedName>
    <definedName name="_xlnm.Print_Area" localSheetId="1">総括!$A$1:$O$36</definedName>
    <definedName name="_xlnm.Print_Area" localSheetId="3">男!$A$1:$W$54</definedName>
    <definedName name="共通１年女">システムシート!$AM$4:$AM$6</definedName>
    <definedName name="共通１年男">システムシート!$AB$4:$AB$5</definedName>
    <definedName name="共通２年女">システムシート!$AL$4:$AL$6</definedName>
    <definedName name="共通２年男">システムシート!$AA$4:$AA$5</definedName>
  </definedNames>
  <calcPr calcId="191029"/>
</workbook>
</file>

<file path=xl/calcChain.xml><?xml version="1.0" encoding="utf-8"?>
<calcChain xmlns="http://schemas.openxmlformats.org/spreadsheetml/2006/main">
  <c r="B54" i="20" l="1"/>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B10" i="20"/>
  <c r="B9" i="20"/>
  <c r="B8" i="20"/>
  <c r="B7" i="20"/>
  <c r="B6" i="20"/>
  <c r="B5" i="20"/>
  <c r="B54" i="25"/>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7" i="25"/>
  <c r="B6" i="25"/>
  <c r="B5" i="25"/>
  <c r="V17" i="23"/>
  <c r="P17" i="23"/>
  <c r="C24" i="3"/>
  <c r="D24" i="3"/>
  <c r="A66" i="7"/>
  <c r="A67" i="7"/>
  <c r="A68" i="7"/>
  <c r="A69" i="7"/>
  <c r="B65" i="7"/>
  <c r="B66" i="7"/>
  <c r="B67" i="7"/>
  <c r="B68" i="7"/>
  <c r="B69" i="7"/>
  <c r="B74" i="7"/>
  <c r="B64" i="7"/>
  <c r="B63" i="7"/>
  <c r="B62" i="7"/>
  <c r="B61" i="7"/>
  <c r="B60" i="7"/>
  <c r="B59" i="7"/>
  <c r="B58" i="7"/>
  <c r="B57" i="7"/>
  <c r="B56" i="7"/>
  <c r="B55" i="7"/>
  <c r="B54" i="7"/>
  <c r="B53" i="7"/>
  <c r="B52" i="7"/>
  <c r="B51" i="7"/>
  <c r="B50" i="7"/>
  <c r="B49" i="7"/>
  <c r="B48" i="7"/>
  <c r="B47" i="7"/>
  <c r="B46" i="7"/>
  <c r="B45" i="7"/>
  <c r="B44" i="7"/>
  <c r="B43" i="7"/>
  <c r="B42" i="7"/>
  <c r="B41" i="7"/>
  <c r="B40"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4" i="7"/>
  <c r="E21" i="3"/>
  <c r="F21" i="3" s="1"/>
  <c r="L10" i="3"/>
  <c r="M10" i="3" s="1"/>
  <c r="L11" i="3"/>
  <c r="M11" i="3"/>
  <c r="L12" i="3"/>
  <c r="M12" i="3" s="1"/>
  <c r="L13" i="3"/>
  <c r="M13" i="3"/>
  <c r="I14" i="3"/>
  <c r="J14" i="3"/>
  <c r="L14" i="3" s="1"/>
  <c r="K14" i="3"/>
  <c r="K15" i="3"/>
  <c r="A6" i="2"/>
  <c r="J6" i="2"/>
  <c r="L4" i="2"/>
  <c r="L3" i="2"/>
  <c r="F4" i="2"/>
  <c r="F3" i="2"/>
  <c r="A41" i="7"/>
  <c r="A42" i="7"/>
  <c r="A43" i="7"/>
  <c r="A44" i="7"/>
  <c r="A45" i="7"/>
  <c r="A46" i="7"/>
  <c r="A47" i="7"/>
  <c r="A48" i="7"/>
  <c r="A49" i="7"/>
  <c r="A50" i="7"/>
  <c r="A51" i="7"/>
  <c r="A52" i="7"/>
  <c r="A53" i="7"/>
  <c r="A54" i="7"/>
  <c r="A55" i="7"/>
  <c r="A56" i="7"/>
  <c r="A57" i="7"/>
  <c r="A58" i="7"/>
  <c r="A59" i="7"/>
  <c r="A60" i="7"/>
  <c r="A61" i="7"/>
  <c r="A62" i="7"/>
  <c r="A63" i="7"/>
  <c r="A64" i="7"/>
  <c r="A65" i="7"/>
  <c r="A40" i="7"/>
  <c r="A38" i="7"/>
  <c r="A37" i="7"/>
  <c r="A36"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K23" i="3"/>
  <c r="J23" i="3"/>
  <c r="D23" i="3"/>
  <c r="C23" i="3"/>
  <c r="D14" i="3"/>
  <c r="C14" i="3"/>
  <c r="M14" i="3" l="1"/>
  <c r="L15" i="3"/>
  <c r="J15" i="3"/>
  <c r="M15" i="3"/>
  <c r="M20" i="23"/>
  <c r="L20" i="23"/>
  <c r="M16" i="23"/>
  <c r="L16" i="23"/>
  <c r="M12" i="23"/>
  <c r="L12" i="23"/>
  <c r="L8" i="23"/>
  <c r="M8" i="23"/>
  <c r="I23" i="3"/>
  <c r="B23" i="3"/>
  <c r="B14" i="3"/>
  <c r="L23" i="3"/>
  <c r="E23" i="3"/>
  <c r="E14" i="3"/>
  <c r="K24" i="3"/>
  <c r="J24" i="3"/>
  <c r="D15" i="3"/>
  <c r="C15" i="3"/>
  <c r="W5" i="24"/>
  <c r="W6" i="24"/>
  <c r="W7" i="24"/>
  <c r="W8" i="24"/>
  <c r="W9" i="24"/>
  <c r="W10" i="24"/>
  <c r="W11" i="24"/>
  <c r="W12" i="24"/>
  <c r="W13" i="24"/>
  <c r="W14" i="24"/>
  <c r="W15" i="24"/>
  <c r="W16" i="24"/>
  <c r="W17" i="24"/>
  <c r="W18" i="24"/>
  <c r="W19" i="24"/>
  <c r="W20" i="24"/>
  <c r="W21" i="24"/>
  <c r="W22" i="24"/>
  <c r="W23" i="24"/>
  <c r="W24" i="24"/>
  <c r="W25" i="24"/>
  <c r="W26" i="24"/>
  <c r="W27" i="24"/>
  <c r="W28" i="24"/>
  <c r="W29" i="24"/>
  <c r="W30" i="24"/>
  <c r="W31" i="24"/>
  <c r="W32" i="24"/>
  <c r="W33" i="24"/>
  <c r="W34" i="24"/>
  <c r="W35" i="24"/>
  <c r="W36" i="24"/>
  <c r="W37" i="24"/>
  <c r="W38" i="24"/>
  <c r="W39" i="24"/>
  <c r="W40" i="24"/>
  <c r="W41" i="24"/>
  <c r="W42" i="24"/>
  <c r="W43" i="24"/>
  <c r="W44" i="24"/>
  <c r="W45" i="24"/>
  <c r="W46" i="24"/>
  <c r="W47" i="24"/>
  <c r="W48" i="24"/>
  <c r="W49" i="24"/>
  <c r="W50" i="24"/>
  <c r="W51" i="24"/>
  <c r="W52" i="24"/>
  <c r="W53" i="24"/>
  <c r="W54" i="24"/>
  <c r="W55" i="24"/>
  <c r="W56" i="24"/>
  <c r="W57" i="24"/>
  <c r="W58" i="24"/>
  <c r="W59" i="24"/>
  <c r="W60" i="24"/>
  <c r="W61" i="24"/>
  <c r="W62" i="24"/>
  <c r="W63" i="24"/>
  <c r="W64" i="24"/>
  <c r="W65" i="24"/>
  <c r="W66" i="24"/>
  <c r="W67" i="24"/>
  <c r="W68" i="24"/>
  <c r="W69" i="24"/>
  <c r="W70" i="24"/>
  <c r="W71" i="24"/>
  <c r="W72" i="24"/>
  <c r="W73" i="24"/>
  <c r="W74" i="24"/>
  <c r="W75" i="24"/>
  <c r="W76" i="24"/>
  <c r="W77" i="24"/>
  <c r="W78" i="24"/>
  <c r="W79" i="24"/>
  <c r="W80" i="24"/>
  <c r="W81" i="24"/>
  <c r="W82" i="24"/>
  <c r="W83" i="24"/>
  <c r="W84" i="24"/>
  <c r="W85" i="24"/>
  <c r="W86" i="24"/>
  <c r="W87" i="24"/>
  <c r="W88" i="24"/>
  <c r="W89" i="24"/>
  <c r="W90" i="24"/>
  <c r="W91" i="24"/>
  <c r="W92" i="24"/>
  <c r="W93" i="24"/>
  <c r="W94" i="24"/>
  <c r="W95" i="24"/>
  <c r="W96" i="24"/>
  <c r="W97" i="24"/>
  <c r="W98" i="24"/>
  <c r="W99" i="24"/>
  <c r="W100" i="24"/>
  <c r="W101" i="24"/>
  <c r="W102" i="24"/>
  <c r="W103" i="24"/>
  <c r="W104" i="24"/>
  <c r="R56" i="24"/>
  <c r="S56" i="24"/>
  <c r="T56" i="24"/>
  <c r="U56" i="24"/>
  <c r="V56" i="24"/>
  <c r="R57" i="24"/>
  <c r="S57" i="24"/>
  <c r="T57" i="24"/>
  <c r="U57" i="24"/>
  <c r="V57" i="24"/>
  <c r="R58" i="24"/>
  <c r="S58" i="24"/>
  <c r="T58" i="24"/>
  <c r="U58" i="24"/>
  <c r="V58" i="24"/>
  <c r="R59" i="24"/>
  <c r="S59" i="24"/>
  <c r="T59" i="24"/>
  <c r="U59" i="24"/>
  <c r="V59" i="24"/>
  <c r="R60" i="24"/>
  <c r="S60" i="24"/>
  <c r="T60" i="24"/>
  <c r="U60" i="24"/>
  <c r="V60" i="24"/>
  <c r="R61" i="24"/>
  <c r="S61" i="24"/>
  <c r="T61" i="24"/>
  <c r="U61" i="24"/>
  <c r="V61" i="24"/>
  <c r="R62" i="24"/>
  <c r="S62" i="24"/>
  <c r="T62" i="24"/>
  <c r="U62" i="24"/>
  <c r="V62" i="24"/>
  <c r="R63" i="24"/>
  <c r="S63" i="24"/>
  <c r="T63" i="24"/>
  <c r="U63" i="24"/>
  <c r="V63" i="24"/>
  <c r="R64" i="24"/>
  <c r="S64" i="24"/>
  <c r="T64" i="24"/>
  <c r="U64" i="24"/>
  <c r="V64" i="24"/>
  <c r="R65" i="24"/>
  <c r="S65" i="24"/>
  <c r="T65" i="24"/>
  <c r="U65" i="24"/>
  <c r="V65" i="24"/>
  <c r="R66" i="24"/>
  <c r="S66" i="24"/>
  <c r="T66" i="24"/>
  <c r="U66" i="24"/>
  <c r="V66" i="24"/>
  <c r="R67" i="24"/>
  <c r="S67" i="24"/>
  <c r="T67" i="24"/>
  <c r="U67" i="24"/>
  <c r="V67" i="24"/>
  <c r="R68" i="24"/>
  <c r="S68" i="24"/>
  <c r="T68" i="24"/>
  <c r="U68" i="24"/>
  <c r="V68" i="24"/>
  <c r="R69" i="24"/>
  <c r="S69" i="24"/>
  <c r="T69" i="24"/>
  <c r="U69" i="24"/>
  <c r="V69" i="24"/>
  <c r="R70" i="24"/>
  <c r="S70" i="24"/>
  <c r="T70" i="24"/>
  <c r="U70" i="24"/>
  <c r="V70" i="24"/>
  <c r="R71" i="24"/>
  <c r="S71" i="24"/>
  <c r="T71" i="24"/>
  <c r="U71" i="24"/>
  <c r="V71" i="24"/>
  <c r="R72" i="24"/>
  <c r="S72" i="24"/>
  <c r="T72" i="24"/>
  <c r="U72" i="24"/>
  <c r="V72" i="24"/>
  <c r="R73" i="24"/>
  <c r="S73" i="24"/>
  <c r="T73" i="24"/>
  <c r="U73" i="24"/>
  <c r="V73" i="24"/>
  <c r="R74" i="24"/>
  <c r="S74" i="24"/>
  <c r="T74" i="24"/>
  <c r="U74" i="24"/>
  <c r="V74" i="24"/>
  <c r="R75" i="24"/>
  <c r="S75" i="24"/>
  <c r="T75" i="24"/>
  <c r="U75" i="24"/>
  <c r="V75" i="24"/>
  <c r="R76" i="24"/>
  <c r="S76" i="24"/>
  <c r="T76" i="24"/>
  <c r="U76" i="24"/>
  <c r="V76" i="24"/>
  <c r="R77" i="24"/>
  <c r="S77" i="24"/>
  <c r="T77" i="24"/>
  <c r="U77" i="24"/>
  <c r="V77" i="24"/>
  <c r="R78" i="24"/>
  <c r="S78" i="24"/>
  <c r="T78" i="24"/>
  <c r="U78" i="24"/>
  <c r="V78" i="24"/>
  <c r="R79" i="24"/>
  <c r="S79" i="24"/>
  <c r="T79" i="24"/>
  <c r="U79" i="24"/>
  <c r="V79" i="24"/>
  <c r="R80" i="24"/>
  <c r="S80" i="24"/>
  <c r="T80" i="24"/>
  <c r="U80" i="24"/>
  <c r="V80" i="24"/>
  <c r="R81" i="24"/>
  <c r="S81" i="24"/>
  <c r="T81" i="24"/>
  <c r="U81" i="24"/>
  <c r="V81" i="24"/>
  <c r="R82" i="24"/>
  <c r="S82" i="24"/>
  <c r="T82" i="24"/>
  <c r="U82" i="24"/>
  <c r="V82" i="24"/>
  <c r="R83" i="24"/>
  <c r="S83" i="24"/>
  <c r="T83" i="24"/>
  <c r="U83" i="24"/>
  <c r="V83" i="24"/>
  <c r="R84" i="24"/>
  <c r="S84" i="24"/>
  <c r="T84" i="24"/>
  <c r="U84" i="24"/>
  <c r="V84" i="24"/>
  <c r="R85" i="24"/>
  <c r="S85" i="24"/>
  <c r="T85" i="24"/>
  <c r="U85" i="24"/>
  <c r="V85" i="24"/>
  <c r="R86" i="24"/>
  <c r="S86" i="24"/>
  <c r="T86" i="24"/>
  <c r="U86" i="24"/>
  <c r="V86" i="24"/>
  <c r="R87" i="24"/>
  <c r="S87" i="24"/>
  <c r="T87" i="24"/>
  <c r="U87" i="24"/>
  <c r="V87" i="24"/>
  <c r="R88" i="24"/>
  <c r="S88" i="24"/>
  <c r="T88" i="24"/>
  <c r="U88" i="24"/>
  <c r="V88" i="24"/>
  <c r="R89" i="24"/>
  <c r="S89" i="24"/>
  <c r="T89" i="24"/>
  <c r="U89" i="24"/>
  <c r="V89" i="24"/>
  <c r="R90" i="24"/>
  <c r="S90" i="24"/>
  <c r="T90" i="24"/>
  <c r="U90" i="24"/>
  <c r="V90" i="24"/>
  <c r="R91" i="24"/>
  <c r="S91" i="24"/>
  <c r="T91" i="24"/>
  <c r="U91" i="24"/>
  <c r="V91" i="24"/>
  <c r="R92" i="24"/>
  <c r="S92" i="24"/>
  <c r="T92" i="24"/>
  <c r="U92" i="24"/>
  <c r="V92" i="24"/>
  <c r="R93" i="24"/>
  <c r="S93" i="24"/>
  <c r="T93" i="24"/>
  <c r="U93" i="24"/>
  <c r="V93" i="24"/>
  <c r="R94" i="24"/>
  <c r="S94" i="24"/>
  <c r="T94" i="24"/>
  <c r="U94" i="24"/>
  <c r="V94" i="24"/>
  <c r="R95" i="24"/>
  <c r="S95" i="24"/>
  <c r="T95" i="24"/>
  <c r="U95" i="24"/>
  <c r="V95" i="24"/>
  <c r="R96" i="24"/>
  <c r="S96" i="24"/>
  <c r="T96" i="24"/>
  <c r="U96" i="24"/>
  <c r="V96" i="24"/>
  <c r="R97" i="24"/>
  <c r="S97" i="24"/>
  <c r="T97" i="24"/>
  <c r="U97" i="24"/>
  <c r="V97" i="24"/>
  <c r="R98" i="24"/>
  <c r="S98" i="24"/>
  <c r="T98" i="24"/>
  <c r="U98" i="24"/>
  <c r="V98" i="24"/>
  <c r="R99" i="24"/>
  <c r="S99" i="24"/>
  <c r="T99" i="24"/>
  <c r="U99" i="24"/>
  <c r="V99" i="24"/>
  <c r="R100" i="24"/>
  <c r="S100" i="24"/>
  <c r="T100" i="24"/>
  <c r="U100" i="24"/>
  <c r="V100" i="24"/>
  <c r="R101" i="24"/>
  <c r="S101" i="24"/>
  <c r="T101" i="24"/>
  <c r="U101" i="24"/>
  <c r="V101" i="24"/>
  <c r="R102" i="24"/>
  <c r="S102" i="24"/>
  <c r="T102" i="24"/>
  <c r="U102" i="24"/>
  <c r="V102" i="24"/>
  <c r="R103" i="24"/>
  <c r="S103" i="24"/>
  <c r="T103" i="24"/>
  <c r="U103" i="24"/>
  <c r="V103" i="24"/>
  <c r="R104" i="24"/>
  <c r="S104" i="24"/>
  <c r="T104" i="24"/>
  <c r="U104" i="24"/>
  <c r="V104" i="24"/>
  <c r="S55" i="24"/>
  <c r="T55" i="24"/>
  <c r="U55" i="24"/>
  <c r="V55" i="24"/>
  <c r="R32" i="24"/>
  <c r="S32" i="24"/>
  <c r="T32" i="24"/>
  <c r="U32" i="24"/>
  <c r="V32" i="24"/>
  <c r="R33" i="24"/>
  <c r="S33" i="24"/>
  <c r="T33" i="24"/>
  <c r="U33" i="24"/>
  <c r="V33" i="24"/>
  <c r="R34" i="24"/>
  <c r="S34" i="24"/>
  <c r="T34" i="24"/>
  <c r="U34" i="24"/>
  <c r="V34" i="24"/>
  <c r="R35" i="24"/>
  <c r="S35" i="24"/>
  <c r="T35" i="24"/>
  <c r="U35" i="24"/>
  <c r="V35" i="24"/>
  <c r="R36" i="24"/>
  <c r="S36" i="24"/>
  <c r="T36" i="24"/>
  <c r="U36" i="24"/>
  <c r="V36" i="24"/>
  <c r="R37" i="24"/>
  <c r="S37" i="24"/>
  <c r="T37" i="24"/>
  <c r="U37" i="24"/>
  <c r="V37" i="24"/>
  <c r="R38" i="24"/>
  <c r="S38" i="24"/>
  <c r="T38" i="24"/>
  <c r="U38" i="24"/>
  <c r="V38" i="24"/>
  <c r="R39" i="24"/>
  <c r="S39" i="24"/>
  <c r="T39" i="24"/>
  <c r="U39" i="24"/>
  <c r="V39" i="24"/>
  <c r="R40" i="24"/>
  <c r="S40" i="24"/>
  <c r="T40" i="24"/>
  <c r="U40" i="24"/>
  <c r="V40" i="24"/>
  <c r="R41" i="24"/>
  <c r="S41" i="24"/>
  <c r="T41" i="24"/>
  <c r="U41" i="24"/>
  <c r="V41" i="24"/>
  <c r="R42" i="24"/>
  <c r="S42" i="24"/>
  <c r="T42" i="24"/>
  <c r="U42" i="24"/>
  <c r="V42" i="24"/>
  <c r="R43" i="24"/>
  <c r="S43" i="24"/>
  <c r="T43" i="24"/>
  <c r="U43" i="24"/>
  <c r="V43" i="24"/>
  <c r="R44" i="24"/>
  <c r="S44" i="24"/>
  <c r="T44" i="24"/>
  <c r="U44" i="24"/>
  <c r="V44" i="24"/>
  <c r="R45" i="24"/>
  <c r="S45" i="24"/>
  <c r="T45" i="24"/>
  <c r="U45" i="24"/>
  <c r="V45" i="24"/>
  <c r="R46" i="24"/>
  <c r="S46" i="24"/>
  <c r="T46" i="24"/>
  <c r="U46" i="24"/>
  <c r="V46" i="24"/>
  <c r="R47" i="24"/>
  <c r="S47" i="24"/>
  <c r="T47" i="24"/>
  <c r="U47" i="24"/>
  <c r="V47" i="24"/>
  <c r="R48" i="24"/>
  <c r="S48" i="24"/>
  <c r="T48" i="24"/>
  <c r="U48" i="24"/>
  <c r="V48" i="24"/>
  <c r="R49" i="24"/>
  <c r="S49" i="24"/>
  <c r="T49" i="24"/>
  <c r="U49" i="24"/>
  <c r="V49" i="24"/>
  <c r="R50" i="24"/>
  <c r="S50" i="24"/>
  <c r="T50" i="24"/>
  <c r="U50" i="24"/>
  <c r="V50" i="24"/>
  <c r="R51" i="24"/>
  <c r="S51" i="24"/>
  <c r="T51" i="24"/>
  <c r="U51" i="24"/>
  <c r="V51" i="24"/>
  <c r="R52" i="24"/>
  <c r="S52" i="24"/>
  <c r="T52" i="24"/>
  <c r="U52" i="24"/>
  <c r="V52" i="24"/>
  <c r="R53" i="24"/>
  <c r="S53" i="24"/>
  <c r="T53" i="24"/>
  <c r="U53" i="24"/>
  <c r="V53" i="24"/>
  <c r="R54" i="24"/>
  <c r="S54" i="24"/>
  <c r="T54" i="24"/>
  <c r="U54" i="24"/>
  <c r="V54" i="24"/>
  <c r="R6" i="24"/>
  <c r="S6" i="24"/>
  <c r="T6" i="24"/>
  <c r="U6" i="24"/>
  <c r="V6" i="24"/>
  <c r="R7" i="24"/>
  <c r="S7" i="24"/>
  <c r="T7" i="24"/>
  <c r="U7" i="24"/>
  <c r="V7" i="24"/>
  <c r="R8" i="24"/>
  <c r="S8" i="24"/>
  <c r="T8" i="24"/>
  <c r="U8" i="24"/>
  <c r="V8" i="24"/>
  <c r="R9" i="24"/>
  <c r="S9" i="24"/>
  <c r="T9" i="24"/>
  <c r="U9" i="24"/>
  <c r="V9" i="24"/>
  <c r="R10" i="24"/>
  <c r="S10" i="24"/>
  <c r="T10" i="24"/>
  <c r="U10" i="24"/>
  <c r="V10" i="24"/>
  <c r="R11" i="24"/>
  <c r="S11" i="24"/>
  <c r="T11" i="24"/>
  <c r="U11" i="24"/>
  <c r="V11" i="24"/>
  <c r="R12" i="24"/>
  <c r="S12" i="24"/>
  <c r="T12" i="24"/>
  <c r="U12" i="24"/>
  <c r="V12" i="24"/>
  <c r="R13" i="24"/>
  <c r="S13" i="24"/>
  <c r="T13" i="24"/>
  <c r="U13" i="24"/>
  <c r="V13" i="24"/>
  <c r="R14" i="24"/>
  <c r="S14" i="24"/>
  <c r="T14" i="24"/>
  <c r="U14" i="24"/>
  <c r="V14" i="24"/>
  <c r="R15" i="24"/>
  <c r="S15" i="24"/>
  <c r="T15" i="24"/>
  <c r="U15" i="24"/>
  <c r="V15" i="24"/>
  <c r="R16" i="24"/>
  <c r="S16" i="24"/>
  <c r="T16" i="24"/>
  <c r="U16" i="24"/>
  <c r="V16" i="24"/>
  <c r="R17" i="24"/>
  <c r="S17" i="24"/>
  <c r="T17" i="24"/>
  <c r="U17" i="24"/>
  <c r="V17" i="24"/>
  <c r="R18" i="24"/>
  <c r="S18" i="24"/>
  <c r="T18" i="24"/>
  <c r="U18" i="24"/>
  <c r="V18" i="24"/>
  <c r="R19" i="24"/>
  <c r="S19" i="24"/>
  <c r="T19" i="24"/>
  <c r="U19" i="24"/>
  <c r="V19" i="24"/>
  <c r="R20" i="24"/>
  <c r="S20" i="24"/>
  <c r="T20" i="24"/>
  <c r="U20" i="24"/>
  <c r="V20" i="24"/>
  <c r="R21" i="24"/>
  <c r="S21" i="24"/>
  <c r="T21" i="24"/>
  <c r="U21" i="24"/>
  <c r="V21" i="24"/>
  <c r="R22" i="24"/>
  <c r="S22" i="24"/>
  <c r="T22" i="24"/>
  <c r="U22" i="24"/>
  <c r="V22" i="24"/>
  <c r="R23" i="24"/>
  <c r="S23" i="24"/>
  <c r="T23" i="24"/>
  <c r="U23" i="24"/>
  <c r="V23" i="24"/>
  <c r="R24" i="24"/>
  <c r="S24" i="24"/>
  <c r="T24" i="24"/>
  <c r="U24" i="24"/>
  <c r="V24" i="24"/>
  <c r="R25" i="24"/>
  <c r="S25" i="24"/>
  <c r="T25" i="24"/>
  <c r="U25" i="24"/>
  <c r="V25" i="24"/>
  <c r="R26" i="24"/>
  <c r="S26" i="24"/>
  <c r="T26" i="24"/>
  <c r="U26" i="24"/>
  <c r="V26" i="24"/>
  <c r="R27" i="24"/>
  <c r="S27" i="24"/>
  <c r="T27" i="24"/>
  <c r="U27" i="24"/>
  <c r="V27" i="24"/>
  <c r="R28" i="24"/>
  <c r="S28" i="24"/>
  <c r="T28" i="24"/>
  <c r="U28" i="24"/>
  <c r="V28" i="24"/>
  <c r="R29" i="24"/>
  <c r="S29" i="24"/>
  <c r="T29" i="24"/>
  <c r="U29" i="24"/>
  <c r="V29" i="24"/>
  <c r="R30" i="24"/>
  <c r="S30" i="24"/>
  <c r="T30" i="24"/>
  <c r="U30" i="24"/>
  <c r="V30" i="24"/>
  <c r="R31" i="24"/>
  <c r="S31" i="24"/>
  <c r="T31" i="24"/>
  <c r="U31" i="24"/>
  <c r="V31" i="24"/>
  <c r="S5" i="24"/>
  <c r="T5" i="24"/>
  <c r="U5" i="24"/>
  <c r="V5" i="24"/>
  <c r="F14" i="3" l="1"/>
  <c r="F23" i="3"/>
  <c r="M23" i="3"/>
  <c r="L17" i="23"/>
  <c r="M17" i="23" s="1"/>
  <c r="L21" i="23"/>
  <c r="M21" i="23" s="1"/>
  <c r="Z21" i="23" s="1"/>
  <c r="L13" i="23"/>
  <c r="M13" i="23" s="1"/>
  <c r="L9" i="23"/>
  <c r="M9" i="23" s="1"/>
  <c r="K4" i="3"/>
  <c r="E3" i="3"/>
  <c r="E3" i="23"/>
  <c r="E4" i="23"/>
  <c r="O2" i="26"/>
  <c r="N2" i="26"/>
  <c r="M2" i="26"/>
  <c r="L2" i="26"/>
  <c r="K2" i="26"/>
  <c r="J2" i="26"/>
  <c r="I2" i="26"/>
  <c r="H2" i="26"/>
  <c r="G2" i="26"/>
  <c r="F2" i="26"/>
  <c r="E2" i="26"/>
  <c r="D2" i="26"/>
  <c r="C2" i="26"/>
  <c r="B2" i="26"/>
  <c r="A2" i="26"/>
  <c r="B1" i="7"/>
  <c r="AB21" i="23" l="1"/>
  <c r="AA21" i="23"/>
  <c r="AB17" i="23"/>
  <c r="AA17" i="23"/>
  <c r="AB13" i="23"/>
  <c r="AA13" i="23"/>
  <c r="AB9" i="23"/>
  <c r="AA9" i="23"/>
  <c r="X21" i="23"/>
  <c r="T21" i="23"/>
  <c r="U21" i="23" s="1"/>
  <c r="R21" i="23"/>
  <c r="N21" i="23"/>
  <c r="J21" i="23"/>
  <c r="H21" i="23"/>
  <c r="I21" i="23" s="1"/>
  <c r="X17" i="23"/>
  <c r="Y17" i="23" s="1"/>
  <c r="T17" i="23"/>
  <c r="U17" i="23" s="1"/>
  <c r="R17" i="23"/>
  <c r="S17" i="23" s="1"/>
  <c r="N17" i="23"/>
  <c r="J17" i="23"/>
  <c r="K17" i="23" s="1"/>
  <c r="H17" i="23"/>
  <c r="I17" i="23" s="1"/>
  <c r="X13" i="23"/>
  <c r="Y13" i="23" s="1"/>
  <c r="V13" i="23"/>
  <c r="W13" i="23" s="1"/>
  <c r="T13" i="23"/>
  <c r="U13" i="23" s="1"/>
  <c r="R13" i="23"/>
  <c r="S13" i="23" s="1"/>
  <c r="P13" i="23"/>
  <c r="Q13" i="23" s="1"/>
  <c r="N13" i="23"/>
  <c r="J13" i="23"/>
  <c r="K13" i="23" s="1"/>
  <c r="H13" i="23"/>
  <c r="I13" i="23" s="1"/>
  <c r="Y21" i="23"/>
  <c r="W21" i="23"/>
  <c r="S21" i="23"/>
  <c r="Q21" i="23"/>
  <c r="K21" i="23"/>
  <c r="W17" i="23"/>
  <c r="Q17" i="23"/>
  <c r="X9" i="23"/>
  <c r="Y9" i="23" s="1"/>
  <c r="V9" i="23"/>
  <c r="W9" i="23" s="1"/>
  <c r="T9" i="23"/>
  <c r="U9" i="23" s="1"/>
  <c r="R9" i="23"/>
  <c r="S9" i="23" s="1"/>
  <c r="P9" i="23"/>
  <c r="Q9" i="23" s="1"/>
  <c r="N9" i="23"/>
  <c r="J9" i="23"/>
  <c r="K9" i="23" s="1"/>
  <c r="H9" i="23"/>
  <c r="I9" i="23" s="1"/>
  <c r="C21" i="23"/>
  <c r="C17" i="23"/>
  <c r="C13" i="23"/>
  <c r="C9" i="23"/>
  <c r="A56" i="24"/>
  <c r="B56" i="24"/>
  <c r="C56" i="24"/>
  <c r="D56" i="24"/>
  <c r="E56" i="24"/>
  <c r="F56" i="24"/>
  <c r="G56" i="24"/>
  <c r="H56" i="24"/>
  <c r="I56" i="24"/>
  <c r="L56" i="24"/>
  <c r="M56" i="24"/>
  <c r="N56" i="24"/>
  <c r="O56" i="24"/>
  <c r="P56" i="24"/>
  <c r="Q56" i="24"/>
  <c r="A57" i="24"/>
  <c r="B57" i="24"/>
  <c r="C57" i="24"/>
  <c r="D57" i="24"/>
  <c r="E57" i="24"/>
  <c r="F57" i="24"/>
  <c r="G57" i="24"/>
  <c r="H57" i="24"/>
  <c r="I57" i="24"/>
  <c r="L57" i="24"/>
  <c r="M57" i="24"/>
  <c r="N57" i="24"/>
  <c r="O57" i="24"/>
  <c r="P57" i="24"/>
  <c r="Q57" i="24"/>
  <c r="A58" i="24"/>
  <c r="B58" i="24"/>
  <c r="C58" i="24"/>
  <c r="D58" i="24"/>
  <c r="E58" i="24"/>
  <c r="F58" i="24"/>
  <c r="G58" i="24"/>
  <c r="H58" i="24"/>
  <c r="I58" i="24"/>
  <c r="L58" i="24"/>
  <c r="M58" i="24"/>
  <c r="N58" i="24"/>
  <c r="O58" i="24"/>
  <c r="P58" i="24"/>
  <c r="Q58" i="24"/>
  <c r="A59" i="24"/>
  <c r="B59" i="24"/>
  <c r="C59" i="24"/>
  <c r="D59" i="24"/>
  <c r="E59" i="24"/>
  <c r="F59" i="24"/>
  <c r="G59" i="24"/>
  <c r="H59" i="24"/>
  <c r="I59" i="24"/>
  <c r="L59" i="24"/>
  <c r="M59" i="24"/>
  <c r="N59" i="24"/>
  <c r="O59" i="24"/>
  <c r="P59" i="24"/>
  <c r="Q59" i="24"/>
  <c r="A60" i="24"/>
  <c r="B60" i="24"/>
  <c r="C60" i="24"/>
  <c r="D60" i="24"/>
  <c r="E60" i="24"/>
  <c r="F60" i="24"/>
  <c r="G60" i="24"/>
  <c r="H60" i="24"/>
  <c r="I60" i="24"/>
  <c r="L60" i="24"/>
  <c r="M60" i="24"/>
  <c r="N60" i="24"/>
  <c r="O60" i="24"/>
  <c r="P60" i="24"/>
  <c r="Q60" i="24"/>
  <c r="A61" i="24"/>
  <c r="B61" i="24"/>
  <c r="C61" i="24"/>
  <c r="D61" i="24"/>
  <c r="E61" i="24"/>
  <c r="F61" i="24"/>
  <c r="G61" i="24"/>
  <c r="H61" i="24"/>
  <c r="I61" i="24"/>
  <c r="L61" i="24"/>
  <c r="M61" i="24"/>
  <c r="N61" i="24"/>
  <c r="O61" i="24"/>
  <c r="P61" i="24"/>
  <c r="Q61" i="24"/>
  <c r="A62" i="24"/>
  <c r="B62" i="24"/>
  <c r="C62" i="24"/>
  <c r="D62" i="24"/>
  <c r="E62" i="24"/>
  <c r="F62" i="24"/>
  <c r="G62" i="24"/>
  <c r="H62" i="24"/>
  <c r="I62" i="24"/>
  <c r="L62" i="24"/>
  <c r="M62" i="24"/>
  <c r="N62" i="24"/>
  <c r="O62" i="24"/>
  <c r="P62" i="24"/>
  <c r="Q62" i="24"/>
  <c r="A63" i="24"/>
  <c r="B63" i="24"/>
  <c r="C63" i="24"/>
  <c r="D63" i="24"/>
  <c r="E63" i="24"/>
  <c r="F63" i="24"/>
  <c r="G63" i="24"/>
  <c r="H63" i="24"/>
  <c r="I63" i="24"/>
  <c r="L63" i="24"/>
  <c r="M63" i="24"/>
  <c r="N63" i="24"/>
  <c r="O63" i="24"/>
  <c r="P63" i="24"/>
  <c r="Q63" i="24"/>
  <c r="A64" i="24"/>
  <c r="B64" i="24"/>
  <c r="C64" i="24"/>
  <c r="D64" i="24"/>
  <c r="E64" i="24"/>
  <c r="F64" i="24"/>
  <c r="G64" i="24"/>
  <c r="H64" i="24"/>
  <c r="I64" i="24"/>
  <c r="L64" i="24"/>
  <c r="M64" i="24"/>
  <c r="N64" i="24"/>
  <c r="O64" i="24"/>
  <c r="P64" i="24"/>
  <c r="Q64" i="24"/>
  <c r="A65" i="24"/>
  <c r="B65" i="24"/>
  <c r="C65" i="24"/>
  <c r="D65" i="24"/>
  <c r="E65" i="24"/>
  <c r="F65" i="24"/>
  <c r="G65" i="24"/>
  <c r="H65" i="24"/>
  <c r="I65" i="24"/>
  <c r="L65" i="24"/>
  <c r="M65" i="24"/>
  <c r="N65" i="24"/>
  <c r="O65" i="24"/>
  <c r="P65" i="24"/>
  <c r="Q65" i="24"/>
  <c r="A66" i="24"/>
  <c r="B66" i="24"/>
  <c r="C66" i="24"/>
  <c r="D66" i="24"/>
  <c r="E66" i="24"/>
  <c r="F66" i="24"/>
  <c r="G66" i="24"/>
  <c r="H66" i="24"/>
  <c r="I66" i="24"/>
  <c r="L66" i="24"/>
  <c r="M66" i="24"/>
  <c r="N66" i="24"/>
  <c r="O66" i="24"/>
  <c r="P66" i="24"/>
  <c r="Q66" i="24"/>
  <c r="A67" i="24"/>
  <c r="B67" i="24"/>
  <c r="C67" i="24"/>
  <c r="D67" i="24"/>
  <c r="E67" i="24"/>
  <c r="F67" i="24"/>
  <c r="G67" i="24"/>
  <c r="H67" i="24"/>
  <c r="I67" i="24"/>
  <c r="L67" i="24"/>
  <c r="M67" i="24"/>
  <c r="N67" i="24"/>
  <c r="O67" i="24"/>
  <c r="P67" i="24"/>
  <c r="Q67" i="24"/>
  <c r="A68" i="24"/>
  <c r="B68" i="24"/>
  <c r="C68" i="24"/>
  <c r="D68" i="24"/>
  <c r="E68" i="24"/>
  <c r="F68" i="24"/>
  <c r="G68" i="24"/>
  <c r="H68" i="24"/>
  <c r="I68" i="24"/>
  <c r="L68" i="24"/>
  <c r="M68" i="24"/>
  <c r="N68" i="24"/>
  <c r="O68" i="24"/>
  <c r="P68" i="24"/>
  <c r="Q68" i="24"/>
  <c r="A69" i="24"/>
  <c r="B69" i="24"/>
  <c r="C69" i="24"/>
  <c r="D69" i="24"/>
  <c r="E69" i="24"/>
  <c r="F69" i="24"/>
  <c r="G69" i="24"/>
  <c r="H69" i="24"/>
  <c r="I69" i="24"/>
  <c r="L69" i="24"/>
  <c r="M69" i="24"/>
  <c r="N69" i="24"/>
  <c r="O69" i="24"/>
  <c r="P69" i="24"/>
  <c r="Q69" i="24"/>
  <c r="A70" i="24"/>
  <c r="B70" i="24"/>
  <c r="C70" i="24"/>
  <c r="D70" i="24"/>
  <c r="E70" i="24"/>
  <c r="F70" i="24"/>
  <c r="G70" i="24"/>
  <c r="H70" i="24"/>
  <c r="I70" i="24"/>
  <c r="L70" i="24"/>
  <c r="M70" i="24"/>
  <c r="N70" i="24"/>
  <c r="O70" i="24"/>
  <c r="P70" i="24"/>
  <c r="Q70" i="24"/>
  <c r="A71" i="24"/>
  <c r="B71" i="24"/>
  <c r="C71" i="24"/>
  <c r="D71" i="24"/>
  <c r="E71" i="24"/>
  <c r="F71" i="24"/>
  <c r="G71" i="24"/>
  <c r="H71" i="24"/>
  <c r="I71" i="24"/>
  <c r="L71" i="24"/>
  <c r="M71" i="24"/>
  <c r="N71" i="24"/>
  <c r="O71" i="24"/>
  <c r="P71" i="24"/>
  <c r="Q71" i="24"/>
  <c r="A72" i="24"/>
  <c r="B72" i="24"/>
  <c r="C72" i="24"/>
  <c r="D72" i="24"/>
  <c r="E72" i="24"/>
  <c r="F72" i="24"/>
  <c r="G72" i="24"/>
  <c r="H72" i="24"/>
  <c r="I72" i="24"/>
  <c r="L72" i="24"/>
  <c r="M72" i="24"/>
  <c r="N72" i="24"/>
  <c r="O72" i="24"/>
  <c r="P72" i="24"/>
  <c r="Q72" i="24"/>
  <c r="A73" i="24"/>
  <c r="B73" i="24"/>
  <c r="C73" i="24"/>
  <c r="D73" i="24"/>
  <c r="E73" i="24"/>
  <c r="F73" i="24"/>
  <c r="G73" i="24"/>
  <c r="H73" i="24"/>
  <c r="I73" i="24"/>
  <c r="L73" i="24"/>
  <c r="M73" i="24"/>
  <c r="N73" i="24"/>
  <c r="O73" i="24"/>
  <c r="P73" i="24"/>
  <c r="Q73" i="24"/>
  <c r="A74" i="24"/>
  <c r="B74" i="24"/>
  <c r="C74" i="24"/>
  <c r="D74" i="24"/>
  <c r="E74" i="24"/>
  <c r="F74" i="24"/>
  <c r="G74" i="24"/>
  <c r="H74" i="24"/>
  <c r="I74" i="24"/>
  <c r="L74" i="24"/>
  <c r="M74" i="24"/>
  <c r="N74" i="24"/>
  <c r="O74" i="24"/>
  <c r="P74" i="24"/>
  <c r="Q74" i="24"/>
  <c r="A75" i="24"/>
  <c r="B75" i="24"/>
  <c r="C75" i="24"/>
  <c r="D75" i="24"/>
  <c r="E75" i="24"/>
  <c r="F75" i="24"/>
  <c r="G75" i="24"/>
  <c r="H75" i="24"/>
  <c r="I75" i="24"/>
  <c r="L75" i="24"/>
  <c r="M75" i="24"/>
  <c r="N75" i="24"/>
  <c r="O75" i="24"/>
  <c r="P75" i="24"/>
  <c r="Q75" i="24"/>
  <c r="A76" i="24"/>
  <c r="B76" i="24"/>
  <c r="C76" i="24"/>
  <c r="D76" i="24"/>
  <c r="E76" i="24"/>
  <c r="F76" i="24"/>
  <c r="G76" i="24"/>
  <c r="H76" i="24"/>
  <c r="I76" i="24"/>
  <c r="L76" i="24"/>
  <c r="M76" i="24"/>
  <c r="N76" i="24"/>
  <c r="O76" i="24"/>
  <c r="P76" i="24"/>
  <c r="Q76" i="24"/>
  <c r="A77" i="24"/>
  <c r="B77" i="24"/>
  <c r="C77" i="24"/>
  <c r="D77" i="24"/>
  <c r="E77" i="24"/>
  <c r="F77" i="24"/>
  <c r="G77" i="24"/>
  <c r="H77" i="24"/>
  <c r="I77" i="24"/>
  <c r="L77" i="24"/>
  <c r="M77" i="24"/>
  <c r="N77" i="24"/>
  <c r="O77" i="24"/>
  <c r="P77" i="24"/>
  <c r="Q77" i="24"/>
  <c r="A78" i="24"/>
  <c r="B78" i="24"/>
  <c r="C78" i="24"/>
  <c r="D78" i="24"/>
  <c r="E78" i="24"/>
  <c r="F78" i="24"/>
  <c r="G78" i="24"/>
  <c r="H78" i="24"/>
  <c r="I78" i="24"/>
  <c r="L78" i="24"/>
  <c r="M78" i="24"/>
  <c r="N78" i="24"/>
  <c r="O78" i="24"/>
  <c r="P78" i="24"/>
  <c r="Q78" i="24"/>
  <c r="A79" i="24"/>
  <c r="B79" i="24"/>
  <c r="C79" i="24"/>
  <c r="D79" i="24"/>
  <c r="E79" i="24"/>
  <c r="F79" i="24"/>
  <c r="G79" i="24"/>
  <c r="H79" i="24"/>
  <c r="I79" i="24"/>
  <c r="L79" i="24"/>
  <c r="M79" i="24"/>
  <c r="N79" i="24"/>
  <c r="O79" i="24"/>
  <c r="P79" i="24"/>
  <c r="Q79" i="24"/>
  <c r="A80" i="24"/>
  <c r="B80" i="24"/>
  <c r="C80" i="24"/>
  <c r="D80" i="24"/>
  <c r="E80" i="24"/>
  <c r="F80" i="24"/>
  <c r="G80" i="24"/>
  <c r="H80" i="24"/>
  <c r="I80" i="24"/>
  <c r="L80" i="24"/>
  <c r="M80" i="24"/>
  <c r="N80" i="24"/>
  <c r="O80" i="24"/>
  <c r="P80" i="24"/>
  <c r="Q80" i="24"/>
  <c r="A81" i="24"/>
  <c r="B81" i="24"/>
  <c r="C81" i="24"/>
  <c r="D81" i="24"/>
  <c r="E81" i="24"/>
  <c r="F81" i="24"/>
  <c r="G81" i="24"/>
  <c r="H81" i="24"/>
  <c r="I81" i="24"/>
  <c r="L81" i="24"/>
  <c r="M81" i="24"/>
  <c r="N81" i="24"/>
  <c r="O81" i="24"/>
  <c r="P81" i="24"/>
  <c r="Q81" i="24"/>
  <c r="A82" i="24"/>
  <c r="B82" i="24"/>
  <c r="C82" i="24"/>
  <c r="D82" i="24"/>
  <c r="E82" i="24"/>
  <c r="F82" i="24"/>
  <c r="G82" i="24"/>
  <c r="H82" i="24"/>
  <c r="I82" i="24"/>
  <c r="L82" i="24"/>
  <c r="M82" i="24"/>
  <c r="N82" i="24"/>
  <c r="O82" i="24"/>
  <c r="P82" i="24"/>
  <c r="Q82" i="24"/>
  <c r="A83" i="24"/>
  <c r="B83" i="24"/>
  <c r="C83" i="24"/>
  <c r="D83" i="24"/>
  <c r="E83" i="24"/>
  <c r="F83" i="24"/>
  <c r="G83" i="24"/>
  <c r="H83" i="24"/>
  <c r="I83" i="24"/>
  <c r="L83" i="24"/>
  <c r="M83" i="24"/>
  <c r="N83" i="24"/>
  <c r="O83" i="24"/>
  <c r="P83" i="24"/>
  <c r="Q83" i="24"/>
  <c r="A84" i="24"/>
  <c r="B84" i="24"/>
  <c r="C84" i="24"/>
  <c r="D84" i="24"/>
  <c r="E84" i="24"/>
  <c r="F84" i="24"/>
  <c r="G84" i="24"/>
  <c r="H84" i="24"/>
  <c r="I84" i="24"/>
  <c r="L84" i="24"/>
  <c r="M84" i="24"/>
  <c r="N84" i="24"/>
  <c r="O84" i="24"/>
  <c r="P84" i="24"/>
  <c r="Q84" i="24"/>
  <c r="A85" i="24"/>
  <c r="B85" i="24"/>
  <c r="C85" i="24"/>
  <c r="D85" i="24"/>
  <c r="E85" i="24"/>
  <c r="F85" i="24"/>
  <c r="G85" i="24"/>
  <c r="H85" i="24"/>
  <c r="I85" i="24"/>
  <c r="L85" i="24"/>
  <c r="M85" i="24"/>
  <c r="N85" i="24"/>
  <c r="O85" i="24"/>
  <c r="P85" i="24"/>
  <c r="Q85" i="24"/>
  <c r="A86" i="24"/>
  <c r="B86" i="24"/>
  <c r="C86" i="24"/>
  <c r="D86" i="24"/>
  <c r="E86" i="24"/>
  <c r="F86" i="24"/>
  <c r="G86" i="24"/>
  <c r="H86" i="24"/>
  <c r="I86" i="24"/>
  <c r="L86" i="24"/>
  <c r="M86" i="24"/>
  <c r="N86" i="24"/>
  <c r="O86" i="24"/>
  <c r="P86" i="24"/>
  <c r="Q86" i="24"/>
  <c r="A87" i="24"/>
  <c r="B87" i="24"/>
  <c r="C87" i="24"/>
  <c r="D87" i="24"/>
  <c r="E87" i="24"/>
  <c r="F87" i="24"/>
  <c r="G87" i="24"/>
  <c r="H87" i="24"/>
  <c r="I87" i="24"/>
  <c r="L87" i="24"/>
  <c r="M87" i="24"/>
  <c r="N87" i="24"/>
  <c r="O87" i="24"/>
  <c r="P87" i="24"/>
  <c r="Q87" i="24"/>
  <c r="A88" i="24"/>
  <c r="B88" i="24"/>
  <c r="C88" i="24"/>
  <c r="D88" i="24"/>
  <c r="E88" i="24"/>
  <c r="F88" i="24"/>
  <c r="G88" i="24"/>
  <c r="H88" i="24"/>
  <c r="I88" i="24"/>
  <c r="L88" i="24"/>
  <c r="M88" i="24"/>
  <c r="N88" i="24"/>
  <c r="O88" i="24"/>
  <c r="P88" i="24"/>
  <c r="Q88" i="24"/>
  <c r="A89" i="24"/>
  <c r="B89" i="24"/>
  <c r="C89" i="24"/>
  <c r="D89" i="24"/>
  <c r="E89" i="24"/>
  <c r="F89" i="24"/>
  <c r="G89" i="24"/>
  <c r="H89" i="24"/>
  <c r="I89" i="24"/>
  <c r="L89" i="24"/>
  <c r="M89" i="24"/>
  <c r="N89" i="24"/>
  <c r="O89" i="24"/>
  <c r="P89" i="24"/>
  <c r="Q89" i="24"/>
  <c r="A90" i="24"/>
  <c r="B90" i="24"/>
  <c r="C90" i="24"/>
  <c r="D90" i="24"/>
  <c r="E90" i="24"/>
  <c r="F90" i="24"/>
  <c r="G90" i="24"/>
  <c r="H90" i="24"/>
  <c r="I90" i="24"/>
  <c r="L90" i="24"/>
  <c r="M90" i="24"/>
  <c r="N90" i="24"/>
  <c r="O90" i="24"/>
  <c r="P90" i="24"/>
  <c r="Q90" i="24"/>
  <c r="A91" i="24"/>
  <c r="B91" i="24"/>
  <c r="C91" i="24"/>
  <c r="D91" i="24"/>
  <c r="E91" i="24"/>
  <c r="F91" i="24"/>
  <c r="G91" i="24"/>
  <c r="H91" i="24"/>
  <c r="I91" i="24"/>
  <c r="L91" i="24"/>
  <c r="M91" i="24"/>
  <c r="N91" i="24"/>
  <c r="O91" i="24"/>
  <c r="P91" i="24"/>
  <c r="Q91" i="24"/>
  <c r="A92" i="24"/>
  <c r="B92" i="24"/>
  <c r="C92" i="24"/>
  <c r="D92" i="24"/>
  <c r="E92" i="24"/>
  <c r="F92" i="24"/>
  <c r="G92" i="24"/>
  <c r="H92" i="24"/>
  <c r="I92" i="24"/>
  <c r="L92" i="24"/>
  <c r="M92" i="24"/>
  <c r="N92" i="24"/>
  <c r="O92" i="24"/>
  <c r="P92" i="24"/>
  <c r="Q92" i="24"/>
  <c r="A93" i="24"/>
  <c r="B93" i="24"/>
  <c r="C93" i="24"/>
  <c r="D93" i="24"/>
  <c r="E93" i="24"/>
  <c r="F93" i="24"/>
  <c r="G93" i="24"/>
  <c r="H93" i="24"/>
  <c r="I93" i="24"/>
  <c r="L93" i="24"/>
  <c r="M93" i="24"/>
  <c r="N93" i="24"/>
  <c r="O93" i="24"/>
  <c r="P93" i="24"/>
  <c r="Q93" i="24"/>
  <c r="A94" i="24"/>
  <c r="B94" i="24"/>
  <c r="C94" i="24"/>
  <c r="D94" i="24"/>
  <c r="E94" i="24"/>
  <c r="F94" i="24"/>
  <c r="G94" i="24"/>
  <c r="H94" i="24"/>
  <c r="I94" i="24"/>
  <c r="L94" i="24"/>
  <c r="M94" i="24"/>
  <c r="N94" i="24"/>
  <c r="O94" i="24"/>
  <c r="P94" i="24"/>
  <c r="Q94" i="24"/>
  <c r="A95" i="24"/>
  <c r="B95" i="24"/>
  <c r="C95" i="24"/>
  <c r="D95" i="24"/>
  <c r="E95" i="24"/>
  <c r="F95" i="24"/>
  <c r="G95" i="24"/>
  <c r="H95" i="24"/>
  <c r="I95" i="24"/>
  <c r="L95" i="24"/>
  <c r="M95" i="24"/>
  <c r="N95" i="24"/>
  <c r="O95" i="24"/>
  <c r="P95" i="24"/>
  <c r="Q95" i="24"/>
  <c r="A96" i="24"/>
  <c r="B96" i="24"/>
  <c r="C96" i="24"/>
  <c r="D96" i="24"/>
  <c r="E96" i="24"/>
  <c r="F96" i="24"/>
  <c r="G96" i="24"/>
  <c r="H96" i="24"/>
  <c r="I96" i="24"/>
  <c r="L96" i="24"/>
  <c r="M96" i="24"/>
  <c r="N96" i="24"/>
  <c r="O96" i="24"/>
  <c r="P96" i="24"/>
  <c r="Q96" i="24"/>
  <c r="A97" i="24"/>
  <c r="B97" i="24"/>
  <c r="C97" i="24"/>
  <c r="D97" i="24"/>
  <c r="E97" i="24"/>
  <c r="F97" i="24"/>
  <c r="G97" i="24"/>
  <c r="H97" i="24"/>
  <c r="I97" i="24"/>
  <c r="L97" i="24"/>
  <c r="M97" i="24"/>
  <c r="N97" i="24"/>
  <c r="O97" i="24"/>
  <c r="P97" i="24"/>
  <c r="Q97" i="24"/>
  <c r="A98" i="24"/>
  <c r="B98" i="24"/>
  <c r="C98" i="24"/>
  <c r="D98" i="24"/>
  <c r="E98" i="24"/>
  <c r="F98" i="24"/>
  <c r="G98" i="24"/>
  <c r="H98" i="24"/>
  <c r="I98" i="24"/>
  <c r="L98" i="24"/>
  <c r="M98" i="24"/>
  <c r="N98" i="24"/>
  <c r="O98" i="24"/>
  <c r="P98" i="24"/>
  <c r="Q98" i="24"/>
  <c r="A99" i="24"/>
  <c r="B99" i="24"/>
  <c r="C99" i="24"/>
  <c r="D99" i="24"/>
  <c r="E99" i="24"/>
  <c r="F99" i="24"/>
  <c r="G99" i="24"/>
  <c r="H99" i="24"/>
  <c r="I99" i="24"/>
  <c r="L99" i="24"/>
  <c r="M99" i="24"/>
  <c r="N99" i="24"/>
  <c r="O99" i="24"/>
  <c r="P99" i="24"/>
  <c r="Q99" i="24"/>
  <c r="A100" i="24"/>
  <c r="B100" i="24"/>
  <c r="C100" i="24"/>
  <c r="D100" i="24"/>
  <c r="E100" i="24"/>
  <c r="F100" i="24"/>
  <c r="G100" i="24"/>
  <c r="H100" i="24"/>
  <c r="I100" i="24"/>
  <c r="L100" i="24"/>
  <c r="M100" i="24"/>
  <c r="N100" i="24"/>
  <c r="O100" i="24"/>
  <c r="P100" i="24"/>
  <c r="Q100" i="24"/>
  <c r="A101" i="24"/>
  <c r="B101" i="24"/>
  <c r="C101" i="24"/>
  <c r="D101" i="24"/>
  <c r="E101" i="24"/>
  <c r="F101" i="24"/>
  <c r="G101" i="24"/>
  <c r="H101" i="24"/>
  <c r="I101" i="24"/>
  <c r="L101" i="24"/>
  <c r="M101" i="24"/>
  <c r="N101" i="24"/>
  <c r="O101" i="24"/>
  <c r="P101" i="24"/>
  <c r="Q101" i="24"/>
  <c r="A102" i="24"/>
  <c r="B102" i="24"/>
  <c r="C102" i="24"/>
  <c r="D102" i="24"/>
  <c r="E102" i="24"/>
  <c r="F102" i="24"/>
  <c r="G102" i="24"/>
  <c r="H102" i="24"/>
  <c r="I102" i="24"/>
  <c r="L102" i="24"/>
  <c r="M102" i="24"/>
  <c r="N102" i="24"/>
  <c r="O102" i="24"/>
  <c r="P102" i="24"/>
  <c r="Q102" i="24"/>
  <c r="A103" i="24"/>
  <c r="B103" i="24"/>
  <c r="C103" i="24"/>
  <c r="D103" i="24"/>
  <c r="E103" i="24"/>
  <c r="F103" i="24"/>
  <c r="G103" i="24"/>
  <c r="H103" i="24"/>
  <c r="I103" i="24"/>
  <c r="L103" i="24"/>
  <c r="M103" i="24"/>
  <c r="N103" i="24"/>
  <c r="O103" i="24"/>
  <c r="P103" i="24"/>
  <c r="Q103" i="24"/>
  <c r="A104" i="24"/>
  <c r="B104" i="24"/>
  <c r="C104" i="24"/>
  <c r="D104" i="24"/>
  <c r="E104" i="24"/>
  <c r="F104" i="24"/>
  <c r="G104" i="24"/>
  <c r="H104" i="24"/>
  <c r="I104" i="24"/>
  <c r="L104" i="24"/>
  <c r="M104" i="24"/>
  <c r="N104" i="24"/>
  <c r="O104" i="24"/>
  <c r="P104" i="24"/>
  <c r="Q104" i="24"/>
  <c r="B55" i="24"/>
  <c r="C55" i="24"/>
  <c r="D55" i="24"/>
  <c r="E55" i="24"/>
  <c r="F55" i="24"/>
  <c r="G55" i="24"/>
  <c r="H55" i="24"/>
  <c r="I55" i="24"/>
  <c r="L55" i="24"/>
  <c r="M55" i="24"/>
  <c r="N55" i="24"/>
  <c r="O55" i="24"/>
  <c r="P55" i="24"/>
  <c r="Q55" i="24"/>
  <c r="R55" i="24"/>
  <c r="A55" i="24"/>
  <c r="A6" i="24"/>
  <c r="B6" i="24"/>
  <c r="C6" i="24"/>
  <c r="D6" i="24"/>
  <c r="E6" i="24"/>
  <c r="F6" i="24"/>
  <c r="G6" i="24"/>
  <c r="H6" i="24"/>
  <c r="I6" i="24"/>
  <c r="L6" i="24"/>
  <c r="M6" i="24"/>
  <c r="N6" i="24"/>
  <c r="O6" i="24"/>
  <c r="P6" i="24"/>
  <c r="Q6" i="24"/>
  <c r="A7" i="24"/>
  <c r="B7" i="24"/>
  <c r="C7" i="24"/>
  <c r="D7" i="24"/>
  <c r="E7" i="24"/>
  <c r="F7" i="24"/>
  <c r="G7" i="24"/>
  <c r="H7" i="24"/>
  <c r="I7" i="24"/>
  <c r="L7" i="24"/>
  <c r="M7" i="24"/>
  <c r="N7" i="24"/>
  <c r="O7" i="24"/>
  <c r="P7" i="24"/>
  <c r="Q7" i="24"/>
  <c r="A8" i="24"/>
  <c r="B8" i="24"/>
  <c r="C8" i="24"/>
  <c r="D8" i="24"/>
  <c r="E8" i="24"/>
  <c r="F8" i="24"/>
  <c r="G8" i="24"/>
  <c r="H8" i="24"/>
  <c r="I8" i="24"/>
  <c r="L8" i="24"/>
  <c r="M8" i="24"/>
  <c r="N8" i="24"/>
  <c r="O8" i="24"/>
  <c r="P8" i="24"/>
  <c r="Q8" i="24"/>
  <c r="A9" i="24"/>
  <c r="B9" i="24"/>
  <c r="C9" i="24"/>
  <c r="D9" i="24"/>
  <c r="E9" i="24"/>
  <c r="F9" i="24"/>
  <c r="G9" i="24"/>
  <c r="H9" i="24"/>
  <c r="I9" i="24"/>
  <c r="L9" i="24"/>
  <c r="M9" i="24"/>
  <c r="N9" i="24"/>
  <c r="O9" i="24"/>
  <c r="P9" i="24"/>
  <c r="Q9" i="24"/>
  <c r="A10" i="24"/>
  <c r="B10" i="24"/>
  <c r="C10" i="24"/>
  <c r="D10" i="24"/>
  <c r="E10" i="24"/>
  <c r="F10" i="24"/>
  <c r="G10" i="24"/>
  <c r="H10" i="24"/>
  <c r="I10" i="24"/>
  <c r="L10" i="24"/>
  <c r="M10" i="24"/>
  <c r="N10" i="24"/>
  <c r="O10" i="24"/>
  <c r="P10" i="24"/>
  <c r="Q10" i="24"/>
  <c r="A11" i="24"/>
  <c r="B11" i="24"/>
  <c r="C11" i="24"/>
  <c r="D11" i="24"/>
  <c r="E11" i="24"/>
  <c r="F11" i="24"/>
  <c r="G11" i="24"/>
  <c r="H11" i="24"/>
  <c r="I11" i="24"/>
  <c r="L11" i="24"/>
  <c r="M11" i="24"/>
  <c r="N11" i="24"/>
  <c r="O11" i="24"/>
  <c r="P11" i="24"/>
  <c r="Q11" i="24"/>
  <c r="A12" i="24"/>
  <c r="B12" i="24"/>
  <c r="C12" i="24"/>
  <c r="D12" i="24"/>
  <c r="E12" i="24"/>
  <c r="F12" i="24"/>
  <c r="G12" i="24"/>
  <c r="H12" i="24"/>
  <c r="I12" i="24"/>
  <c r="L12" i="24"/>
  <c r="M12" i="24"/>
  <c r="N12" i="24"/>
  <c r="O12" i="24"/>
  <c r="P12" i="24"/>
  <c r="Q12" i="24"/>
  <c r="A13" i="24"/>
  <c r="B13" i="24"/>
  <c r="C13" i="24"/>
  <c r="D13" i="24"/>
  <c r="E13" i="24"/>
  <c r="F13" i="24"/>
  <c r="G13" i="24"/>
  <c r="H13" i="24"/>
  <c r="I13" i="24"/>
  <c r="L13" i="24"/>
  <c r="M13" i="24"/>
  <c r="N13" i="24"/>
  <c r="O13" i="24"/>
  <c r="P13" i="24"/>
  <c r="Q13" i="24"/>
  <c r="A14" i="24"/>
  <c r="B14" i="24"/>
  <c r="C14" i="24"/>
  <c r="D14" i="24"/>
  <c r="E14" i="24"/>
  <c r="F14" i="24"/>
  <c r="G14" i="24"/>
  <c r="H14" i="24"/>
  <c r="I14" i="24"/>
  <c r="L14" i="24"/>
  <c r="M14" i="24"/>
  <c r="N14" i="24"/>
  <c r="O14" i="24"/>
  <c r="P14" i="24"/>
  <c r="Q14" i="24"/>
  <c r="A15" i="24"/>
  <c r="B15" i="24"/>
  <c r="C15" i="24"/>
  <c r="D15" i="24"/>
  <c r="E15" i="24"/>
  <c r="F15" i="24"/>
  <c r="G15" i="24"/>
  <c r="H15" i="24"/>
  <c r="I15" i="24"/>
  <c r="L15" i="24"/>
  <c r="M15" i="24"/>
  <c r="N15" i="24"/>
  <c r="O15" i="24"/>
  <c r="P15" i="24"/>
  <c r="Q15" i="24"/>
  <c r="A16" i="24"/>
  <c r="B16" i="24"/>
  <c r="C16" i="24"/>
  <c r="D16" i="24"/>
  <c r="E16" i="24"/>
  <c r="F16" i="24"/>
  <c r="G16" i="24"/>
  <c r="H16" i="24"/>
  <c r="I16" i="24"/>
  <c r="L16" i="24"/>
  <c r="M16" i="24"/>
  <c r="N16" i="24"/>
  <c r="O16" i="24"/>
  <c r="P16" i="24"/>
  <c r="Q16" i="24"/>
  <c r="A17" i="24"/>
  <c r="B17" i="24"/>
  <c r="C17" i="24"/>
  <c r="D17" i="24"/>
  <c r="E17" i="24"/>
  <c r="F17" i="24"/>
  <c r="G17" i="24"/>
  <c r="H17" i="24"/>
  <c r="I17" i="24"/>
  <c r="L17" i="24"/>
  <c r="M17" i="24"/>
  <c r="N17" i="24"/>
  <c r="O17" i="24"/>
  <c r="P17" i="24"/>
  <c r="Q17" i="24"/>
  <c r="A18" i="24"/>
  <c r="B18" i="24"/>
  <c r="C18" i="24"/>
  <c r="D18" i="24"/>
  <c r="E18" i="24"/>
  <c r="F18" i="24"/>
  <c r="G18" i="24"/>
  <c r="H18" i="24"/>
  <c r="I18" i="24"/>
  <c r="L18" i="24"/>
  <c r="M18" i="24"/>
  <c r="N18" i="24"/>
  <c r="O18" i="24"/>
  <c r="P18" i="24"/>
  <c r="Q18" i="24"/>
  <c r="A19" i="24"/>
  <c r="B19" i="24"/>
  <c r="C19" i="24"/>
  <c r="D19" i="24"/>
  <c r="E19" i="24"/>
  <c r="F19" i="24"/>
  <c r="G19" i="24"/>
  <c r="H19" i="24"/>
  <c r="I19" i="24"/>
  <c r="L19" i="24"/>
  <c r="M19" i="24"/>
  <c r="N19" i="24"/>
  <c r="O19" i="24"/>
  <c r="P19" i="24"/>
  <c r="Q19" i="24"/>
  <c r="A20" i="24"/>
  <c r="B20" i="24"/>
  <c r="C20" i="24"/>
  <c r="D20" i="24"/>
  <c r="E20" i="24"/>
  <c r="F20" i="24"/>
  <c r="G20" i="24"/>
  <c r="H20" i="24"/>
  <c r="I20" i="24"/>
  <c r="L20" i="24"/>
  <c r="M20" i="24"/>
  <c r="N20" i="24"/>
  <c r="O20" i="24"/>
  <c r="P20" i="24"/>
  <c r="Q20" i="24"/>
  <c r="A21" i="24"/>
  <c r="B21" i="24"/>
  <c r="C21" i="24"/>
  <c r="D21" i="24"/>
  <c r="E21" i="24"/>
  <c r="F21" i="24"/>
  <c r="G21" i="24"/>
  <c r="H21" i="24"/>
  <c r="I21" i="24"/>
  <c r="L21" i="24"/>
  <c r="M21" i="24"/>
  <c r="N21" i="24"/>
  <c r="O21" i="24"/>
  <c r="P21" i="24"/>
  <c r="Q21" i="24"/>
  <c r="A22" i="24"/>
  <c r="B22" i="24"/>
  <c r="C22" i="24"/>
  <c r="D22" i="24"/>
  <c r="E22" i="24"/>
  <c r="F22" i="24"/>
  <c r="G22" i="24"/>
  <c r="H22" i="24"/>
  <c r="I22" i="24"/>
  <c r="L22" i="24"/>
  <c r="M22" i="24"/>
  <c r="N22" i="24"/>
  <c r="O22" i="24"/>
  <c r="P22" i="24"/>
  <c r="Q22" i="24"/>
  <c r="A23" i="24"/>
  <c r="B23" i="24"/>
  <c r="C23" i="24"/>
  <c r="D23" i="24"/>
  <c r="E23" i="24"/>
  <c r="F23" i="24"/>
  <c r="G23" i="24"/>
  <c r="H23" i="24"/>
  <c r="I23" i="24"/>
  <c r="L23" i="24"/>
  <c r="M23" i="24"/>
  <c r="N23" i="24"/>
  <c r="O23" i="24"/>
  <c r="P23" i="24"/>
  <c r="Q23" i="24"/>
  <c r="A24" i="24"/>
  <c r="B24" i="24"/>
  <c r="C24" i="24"/>
  <c r="D24" i="24"/>
  <c r="E24" i="24"/>
  <c r="F24" i="24"/>
  <c r="G24" i="24"/>
  <c r="H24" i="24"/>
  <c r="I24" i="24"/>
  <c r="L24" i="24"/>
  <c r="M24" i="24"/>
  <c r="N24" i="24"/>
  <c r="O24" i="24"/>
  <c r="P24" i="24"/>
  <c r="Q24" i="24"/>
  <c r="A25" i="24"/>
  <c r="B25" i="24"/>
  <c r="C25" i="24"/>
  <c r="D25" i="24"/>
  <c r="E25" i="24"/>
  <c r="F25" i="24"/>
  <c r="G25" i="24"/>
  <c r="H25" i="24"/>
  <c r="I25" i="24"/>
  <c r="L25" i="24"/>
  <c r="M25" i="24"/>
  <c r="N25" i="24"/>
  <c r="O25" i="24"/>
  <c r="P25" i="24"/>
  <c r="Q25" i="24"/>
  <c r="A26" i="24"/>
  <c r="B26" i="24"/>
  <c r="C26" i="24"/>
  <c r="D26" i="24"/>
  <c r="E26" i="24"/>
  <c r="F26" i="24"/>
  <c r="G26" i="24"/>
  <c r="H26" i="24"/>
  <c r="I26" i="24"/>
  <c r="L26" i="24"/>
  <c r="M26" i="24"/>
  <c r="N26" i="24"/>
  <c r="O26" i="24"/>
  <c r="P26" i="24"/>
  <c r="Q26" i="24"/>
  <c r="A27" i="24"/>
  <c r="B27" i="24"/>
  <c r="C27" i="24"/>
  <c r="D27" i="24"/>
  <c r="E27" i="24"/>
  <c r="F27" i="24"/>
  <c r="G27" i="24"/>
  <c r="H27" i="24"/>
  <c r="I27" i="24"/>
  <c r="L27" i="24"/>
  <c r="M27" i="24"/>
  <c r="N27" i="24"/>
  <c r="O27" i="24"/>
  <c r="P27" i="24"/>
  <c r="Q27" i="24"/>
  <c r="A28" i="24"/>
  <c r="B28" i="24"/>
  <c r="C28" i="24"/>
  <c r="D28" i="24"/>
  <c r="E28" i="24"/>
  <c r="F28" i="24"/>
  <c r="G28" i="24"/>
  <c r="H28" i="24"/>
  <c r="I28" i="24"/>
  <c r="L28" i="24"/>
  <c r="M28" i="24"/>
  <c r="N28" i="24"/>
  <c r="O28" i="24"/>
  <c r="P28" i="24"/>
  <c r="Q28" i="24"/>
  <c r="A29" i="24"/>
  <c r="B29" i="24"/>
  <c r="C29" i="24"/>
  <c r="D29" i="24"/>
  <c r="E29" i="24"/>
  <c r="F29" i="24"/>
  <c r="G29" i="24"/>
  <c r="H29" i="24"/>
  <c r="I29" i="24"/>
  <c r="L29" i="24"/>
  <c r="M29" i="24"/>
  <c r="N29" i="24"/>
  <c r="O29" i="24"/>
  <c r="P29" i="24"/>
  <c r="Q29" i="24"/>
  <c r="A30" i="24"/>
  <c r="B30" i="24"/>
  <c r="C30" i="24"/>
  <c r="D30" i="24"/>
  <c r="E30" i="24"/>
  <c r="F30" i="24"/>
  <c r="G30" i="24"/>
  <c r="H30" i="24"/>
  <c r="I30" i="24"/>
  <c r="L30" i="24"/>
  <c r="M30" i="24"/>
  <c r="N30" i="24"/>
  <c r="O30" i="24"/>
  <c r="P30" i="24"/>
  <c r="Q30" i="24"/>
  <c r="A31" i="24"/>
  <c r="B31" i="24"/>
  <c r="C31" i="24"/>
  <c r="D31" i="24"/>
  <c r="E31" i="24"/>
  <c r="F31" i="24"/>
  <c r="G31" i="24"/>
  <c r="H31" i="24"/>
  <c r="I31" i="24"/>
  <c r="L31" i="24"/>
  <c r="M31" i="24"/>
  <c r="N31" i="24"/>
  <c r="O31" i="24"/>
  <c r="P31" i="24"/>
  <c r="Q31" i="24"/>
  <c r="A32" i="24"/>
  <c r="B32" i="24"/>
  <c r="C32" i="24"/>
  <c r="D32" i="24"/>
  <c r="E32" i="24"/>
  <c r="F32" i="24"/>
  <c r="G32" i="24"/>
  <c r="H32" i="24"/>
  <c r="I32" i="24"/>
  <c r="L32" i="24"/>
  <c r="M32" i="24"/>
  <c r="N32" i="24"/>
  <c r="O32" i="24"/>
  <c r="P32" i="24"/>
  <c r="Q32" i="24"/>
  <c r="A33" i="24"/>
  <c r="B33" i="24"/>
  <c r="C33" i="24"/>
  <c r="D33" i="24"/>
  <c r="E33" i="24"/>
  <c r="F33" i="24"/>
  <c r="G33" i="24"/>
  <c r="H33" i="24"/>
  <c r="I33" i="24"/>
  <c r="L33" i="24"/>
  <c r="M33" i="24"/>
  <c r="N33" i="24"/>
  <c r="O33" i="24"/>
  <c r="P33" i="24"/>
  <c r="Q33" i="24"/>
  <c r="A34" i="24"/>
  <c r="B34" i="24"/>
  <c r="C34" i="24"/>
  <c r="D34" i="24"/>
  <c r="E34" i="24"/>
  <c r="F34" i="24"/>
  <c r="G34" i="24"/>
  <c r="H34" i="24"/>
  <c r="I34" i="24"/>
  <c r="L34" i="24"/>
  <c r="M34" i="24"/>
  <c r="N34" i="24"/>
  <c r="O34" i="24"/>
  <c r="P34" i="24"/>
  <c r="Q34" i="24"/>
  <c r="A35" i="24"/>
  <c r="B35" i="24"/>
  <c r="C35" i="24"/>
  <c r="D35" i="24"/>
  <c r="E35" i="24"/>
  <c r="F35" i="24"/>
  <c r="G35" i="24"/>
  <c r="H35" i="24"/>
  <c r="I35" i="24"/>
  <c r="L35" i="24"/>
  <c r="M35" i="24"/>
  <c r="N35" i="24"/>
  <c r="O35" i="24"/>
  <c r="P35" i="24"/>
  <c r="Q35" i="24"/>
  <c r="A36" i="24"/>
  <c r="B36" i="24"/>
  <c r="C36" i="24"/>
  <c r="D36" i="24"/>
  <c r="E36" i="24"/>
  <c r="F36" i="24"/>
  <c r="G36" i="24"/>
  <c r="H36" i="24"/>
  <c r="I36" i="24"/>
  <c r="L36" i="24"/>
  <c r="M36" i="24"/>
  <c r="N36" i="24"/>
  <c r="O36" i="24"/>
  <c r="P36" i="24"/>
  <c r="Q36" i="24"/>
  <c r="A37" i="24"/>
  <c r="B37" i="24"/>
  <c r="C37" i="24"/>
  <c r="D37" i="24"/>
  <c r="E37" i="24"/>
  <c r="F37" i="24"/>
  <c r="G37" i="24"/>
  <c r="H37" i="24"/>
  <c r="I37" i="24"/>
  <c r="L37" i="24"/>
  <c r="M37" i="24"/>
  <c r="N37" i="24"/>
  <c r="O37" i="24"/>
  <c r="P37" i="24"/>
  <c r="Q37" i="24"/>
  <c r="A38" i="24"/>
  <c r="B38" i="24"/>
  <c r="C38" i="24"/>
  <c r="D38" i="24"/>
  <c r="E38" i="24"/>
  <c r="F38" i="24"/>
  <c r="G38" i="24"/>
  <c r="H38" i="24"/>
  <c r="I38" i="24"/>
  <c r="L38" i="24"/>
  <c r="M38" i="24"/>
  <c r="N38" i="24"/>
  <c r="O38" i="24"/>
  <c r="P38" i="24"/>
  <c r="Q38" i="24"/>
  <c r="A39" i="24"/>
  <c r="B39" i="24"/>
  <c r="C39" i="24"/>
  <c r="D39" i="24"/>
  <c r="E39" i="24"/>
  <c r="F39" i="24"/>
  <c r="G39" i="24"/>
  <c r="H39" i="24"/>
  <c r="I39" i="24"/>
  <c r="L39" i="24"/>
  <c r="M39" i="24"/>
  <c r="N39" i="24"/>
  <c r="O39" i="24"/>
  <c r="P39" i="24"/>
  <c r="Q39" i="24"/>
  <c r="A40" i="24"/>
  <c r="B40" i="24"/>
  <c r="C40" i="24"/>
  <c r="D40" i="24"/>
  <c r="E40" i="24"/>
  <c r="F40" i="24"/>
  <c r="G40" i="24"/>
  <c r="H40" i="24"/>
  <c r="I40" i="24"/>
  <c r="L40" i="24"/>
  <c r="M40" i="24"/>
  <c r="N40" i="24"/>
  <c r="O40" i="24"/>
  <c r="P40" i="24"/>
  <c r="Q40" i="24"/>
  <c r="A41" i="24"/>
  <c r="B41" i="24"/>
  <c r="C41" i="24"/>
  <c r="D41" i="24"/>
  <c r="E41" i="24"/>
  <c r="F41" i="24"/>
  <c r="G41" i="24"/>
  <c r="H41" i="24"/>
  <c r="I41" i="24"/>
  <c r="L41" i="24"/>
  <c r="M41" i="24"/>
  <c r="N41" i="24"/>
  <c r="O41" i="24"/>
  <c r="P41" i="24"/>
  <c r="Q41" i="24"/>
  <c r="A42" i="24"/>
  <c r="B42" i="24"/>
  <c r="C42" i="24"/>
  <c r="D42" i="24"/>
  <c r="E42" i="24"/>
  <c r="F42" i="24"/>
  <c r="G42" i="24"/>
  <c r="H42" i="24"/>
  <c r="I42" i="24"/>
  <c r="L42" i="24"/>
  <c r="M42" i="24"/>
  <c r="N42" i="24"/>
  <c r="O42" i="24"/>
  <c r="P42" i="24"/>
  <c r="Q42" i="24"/>
  <c r="A43" i="24"/>
  <c r="B43" i="24"/>
  <c r="C43" i="24"/>
  <c r="D43" i="24"/>
  <c r="E43" i="24"/>
  <c r="F43" i="24"/>
  <c r="G43" i="24"/>
  <c r="H43" i="24"/>
  <c r="I43" i="24"/>
  <c r="L43" i="24"/>
  <c r="M43" i="24"/>
  <c r="N43" i="24"/>
  <c r="O43" i="24"/>
  <c r="P43" i="24"/>
  <c r="Q43" i="24"/>
  <c r="A44" i="24"/>
  <c r="B44" i="24"/>
  <c r="C44" i="24"/>
  <c r="D44" i="24"/>
  <c r="E44" i="24"/>
  <c r="F44" i="24"/>
  <c r="G44" i="24"/>
  <c r="H44" i="24"/>
  <c r="I44" i="24"/>
  <c r="L44" i="24"/>
  <c r="M44" i="24"/>
  <c r="N44" i="24"/>
  <c r="O44" i="24"/>
  <c r="P44" i="24"/>
  <c r="Q44" i="24"/>
  <c r="A45" i="24"/>
  <c r="B45" i="24"/>
  <c r="C45" i="24"/>
  <c r="D45" i="24"/>
  <c r="E45" i="24"/>
  <c r="F45" i="24"/>
  <c r="G45" i="24"/>
  <c r="H45" i="24"/>
  <c r="I45" i="24"/>
  <c r="L45" i="24"/>
  <c r="M45" i="24"/>
  <c r="N45" i="24"/>
  <c r="O45" i="24"/>
  <c r="P45" i="24"/>
  <c r="Q45" i="24"/>
  <c r="A46" i="24"/>
  <c r="B46" i="24"/>
  <c r="C46" i="24"/>
  <c r="D46" i="24"/>
  <c r="E46" i="24"/>
  <c r="F46" i="24"/>
  <c r="G46" i="24"/>
  <c r="H46" i="24"/>
  <c r="I46" i="24"/>
  <c r="L46" i="24"/>
  <c r="M46" i="24"/>
  <c r="N46" i="24"/>
  <c r="O46" i="24"/>
  <c r="P46" i="24"/>
  <c r="Q46" i="24"/>
  <c r="A47" i="24"/>
  <c r="B47" i="24"/>
  <c r="C47" i="24"/>
  <c r="D47" i="24"/>
  <c r="E47" i="24"/>
  <c r="F47" i="24"/>
  <c r="G47" i="24"/>
  <c r="H47" i="24"/>
  <c r="I47" i="24"/>
  <c r="L47" i="24"/>
  <c r="M47" i="24"/>
  <c r="N47" i="24"/>
  <c r="O47" i="24"/>
  <c r="P47" i="24"/>
  <c r="Q47" i="24"/>
  <c r="A48" i="24"/>
  <c r="B48" i="24"/>
  <c r="C48" i="24"/>
  <c r="D48" i="24"/>
  <c r="E48" i="24"/>
  <c r="F48" i="24"/>
  <c r="G48" i="24"/>
  <c r="H48" i="24"/>
  <c r="I48" i="24"/>
  <c r="L48" i="24"/>
  <c r="M48" i="24"/>
  <c r="N48" i="24"/>
  <c r="O48" i="24"/>
  <c r="P48" i="24"/>
  <c r="Q48" i="24"/>
  <c r="A49" i="24"/>
  <c r="B49" i="24"/>
  <c r="C49" i="24"/>
  <c r="D49" i="24"/>
  <c r="E49" i="24"/>
  <c r="F49" i="24"/>
  <c r="G49" i="24"/>
  <c r="H49" i="24"/>
  <c r="I49" i="24"/>
  <c r="L49" i="24"/>
  <c r="M49" i="24"/>
  <c r="N49" i="24"/>
  <c r="O49" i="24"/>
  <c r="P49" i="24"/>
  <c r="Q49" i="24"/>
  <c r="A50" i="24"/>
  <c r="B50" i="24"/>
  <c r="C50" i="24"/>
  <c r="D50" i="24"/>
  <c r="E50" i="24"/>
  <c r="F50" i="24"/>
  <c r="G50" i="24"/>
  <c r="H50" i="24"/>
  <c r="I50" i="24"/>
  <c r="L50" i="24"/>
  <c r="M50" i="24"/>
  <c r="N50" i="24"/>
  <c r="O50" i="24"/>
  <c r="P50" i="24"/>
  <c r="Q50" i="24"/>
  <c r="A51" i="24"/>
  <c r="B51" i="24"/>
  <c r="C51" i="24"/>
  <c r="D51" i="24"/>
  <c r="E51" i="24"/>
  <c r="F51" i="24"/>
  <c r="G51" i="24"/>
  <c r="H51" i="24"/>
  <c r="I51" i="24"/>
  <c r="L51" i="24"/>
  <c r="M51" i="24"/>
  <c r="N51" i="24"/>
  <c r="O51" i="24"/>
  <c r="P51" i="24"/>
  <c r="Q51" i="24"/>
  <c r="A52" i="24"/>
  <c r="B52" i="24"/>
  <c r="C52" i="24"/>
  <c r="D52" i="24"/>
  <c r="E52" i="24"/>
  <c r="F52" i="24"/>
  <c r="G52" i="24"/>
  <c r="H52" i="24"/>
  <c r="I52" i="24"/>
  <c r="L52" i="24"/>
  <c r="M52" i="24"/>
  <c r="N52" i="24"/>
  <c r="O52" i="24"/>
  <c r="P52" i="24"/>
  <c r="Q52" i="24"/>
  <c r="A53" i="24"/>
  <c r="B53" i="24"/>
  <c r="C53" i="24"/>
  <c r="D53" i="24"/>
  <c r="E53" i="24"/>
  <c r="F53" i="24"/>
  <c r="G53" i="24"/>
  <c r="H53" i="24"/>
  <c r="I53" i="24"/>
  <c r="L53" i="24"/>
  <c r="M53" i="24"/>
  <c r="N53" i="24"/>
  <c r="O53" i="24"/>
  <c r="P53" i="24"/>
  <c r="Q53" i="24"/>
  <c r="A54" i="24"/>
  <c r="B54" i="24"/>
  <c r="C54" i="24"/>
  <c r="D54" i="24"/>
  <c r="E54" i="24"/>
  <c r="F54" i="24"/>
  <c r="G54" i="24"/>
  <c r="H54" i="24"/>
  <c r="I54" i="24"/>
  <c r="L54" i="24"/>
  <c r="M54" i="24"/>
  <c r="N54" i="24"/>
  <c r="O54" i="24"/>
  <c r="P54" i="24"/>
  <c r="Q54" i="24"/>
  <c r="B5" i="24"/>
  <c r="C5" i="24"/>
  <c r="D5" i="24"/>
  <c r="E5" i="24"/>
  <c r="F5" i="24"/>
  <c r="G5" i="24"/>
  <c r="H5" i="24"/>
  <c r="I5" i="24"/>
  <c r="L5" i="24"/>
  <c r="M5" i="24"/>
  <c r="N5" i="24"/>
  <c r="O5" i="24"/>
  <c r="P5" i="24"/>
  <c r="Q5" i="24"/>
  <c r="R5" i="24"/>
  <c r="A5" i="24"/>
  <c r="J54" i="20"/>
  <c r="J104" i="24" s="1"/>
  <c r="J53" i="20"/>
  <c r="J103" i="24" s="1"/>
  <c r="J52" i="20"/>
  <c r="J102" i="24" s="1"/>
  <c r="J51" i="20"/>
  <c r="J101" i="24" s="1"/>
  <c r="J50" i="20"/>
  <c r="J100" i="24" s="1"/>
  <c r="J49" i="20"/>
  <c r="J99" i="24" s="1"/>
  <c r="J48" i="20"/>
  <c r="J98" i="24" s="1"/>
  <c r="J47" i="20"/>
  <c r="J97" i="24" s="1"/>
  <c r="J46" i="20"/>
  <c r="J96" i="24" s="1"/>
  <c r="J45" i="20"/>
  <c r="J95" i="24" s="1"/>
  <c r="J44" i="20"/>
  <c r="J94" i="24" s="1"/>
  <c r="J43" i="20"/>
  <c r="J93" i="24" s="1"/>
  <c r="J42" i="20"/>
  <c r="J92" i="24" s="1"/>
  <c r="J41" i="20"/>
  <c r="J91" i="24" s="1"/>
  <c r="J40" i="20"/>
  <c r="J90" i="24" s="1"/>
  <c r="J39" i="20"/>
  <c r="J89" i="24" s="1"/>
  <c r="J38" i="20"/>
  <c r="J88" i="24" s="1"/>
  <c r="J37" i="20"/>
  <c r="J87" i="24" s="1"/>
  <c r="J36" i="20"/>
  <c r="J86" i="24" s="1"/>
  <c r="J35" i="20"/>
  <c r="J85" i="24" s="1"/>
  <c r="J34" i="20"/>
  <c r="J84" i="24" s="1"/>
  <c r="J33" i="20"/>
  <c r="J83" i="24" s="1"/>
  <c r="J32" i="20"/>
  <c r="J82" i="24" s="1"/>
  <c r="J31" i="20"/>
  <c r="J81" i="24" s="1"/>
  <c r="J30" i="20"/>
  <c r="J80" i="24" s="1"/>
  <c r="J29" i="20"/>
  <c r="J79" i="24" s="1"/>
  <c r="J28" i="20"/>
  <c r="J78" i="24" s="1"/>
  <c r="J27" i="20"/>
  <c r="J77" i="24" s="1"/>
  <c r="J26" i="20"/>
  <c r="J76" i="24" s="1"/>
  <c r="J25" i="20"/>
  <c r="J75" i="24" s="1"/>
  <c r="J24" i="20"/>
  <c r="J74" i="24" s="1"/>
  <c r="J23" i="20"/>
  <c r="J73" i="24" s="1"/>
  <c r="J22" i="20"/>
  <c r="J72" i="24" s="1"/>
  <c r="J21" i="20"/>
  <c r="J71" i="24" s="1"/>
  <c r="J20" i="20"/>
  <c r="J70" i="24" s="1"/>
  <c r="J19" i="20"/>
  <c r="J69" i="24" s="1"/>
  <c r="J18" i="20"/>
  <c r="J68" i="24" s="1"/>
  <c r="J17" i="20"/>
  <c r="J67" i="24" s="1"/>
  <c r="J16" i="20"/>
  <c r="J66" i="24" s="1"/>
  <c r="J15" i="20"/>
  <c r="J65" i="24" s="1"/>
  <c r="J14" i="20"/>
  <c r="J64" i="24" s="1"/>
  <c r="J13" i="20"/>
  <c r="J63" i="24" s="1"/>
  <c r="J12" i="20"/>
  <c r="J62" i="24" s="1"/>
  <c r="J11" i="20"/>
  <c r="J61" i="24" s="1"/>
  <c r="J10" i="20"/>
  <c r="J60" i="24" s="1"/>
  <c r="J9" i="20"/>
  <c r="J59" i="24" s="1"/>
  <c r="J8" i="20"/>
  <c r="J58" i="24" s="1"/>
  <c r="J7" i="20"/>
  <c r="J57" i="24" s="1"/>
  <c r="J6" i="20"/>
  <c r="J56" i="24" s="1"/>
  <c r="J5" i="20"/>
  <c r="J55" i="24" s="1"/>
  <c r="J54" i="25"/>
  <c r="J54" i="24" s="1"/>
  <c r="J53" i="25"/>
  <c r="J53" i="24" s="1"/>
  <c r="J52" i="25"/>
  <c r="J52" i="24" s="1"/>
  <c r="J51" i="25"/>
  <c r="J51" i="24" s="1"/>
  <c r="J50" i="25"/>
  <c r="J50" i="24" s="1"/>
  <c r="J49" i="25"/>
  <c r="J49" i="24" s="1"/>
  <c r="J48" i="25"/>
  <c r="J48" i="24" s="1"/>
  <c r="J47" i="25"/>
  <c r="J47" i="24" s="1"/>
  <c r="J46" i="25"/>
  <c r="J46" i="24" s="1"/>
  <c r="J45" i="25"/>
  <c r="J45" i="24" s="1"/>
  <c r="J44" i="25"/>
  <c r="J44" i="24" s="1"/>
  <c r="J43" i="25"/>
  <c r="J43" i="24" s="1"/>
  <c r="J42" i="25"/>
  <c r="J42" i="24" s="1"/>
  <c r="J41" i="25"/>
  <c r="J41" i="24" s="1"/>
  <c r="J40" i="25"/>
  <c r="J40" i="24" s="1"/>
  <c r="J39" i="25"/>
  <c r="J39" i="24" s="1"/>
  <c r="J38" i="25"/>
  <c r="J38" i="24" s="1"/>
  <c r="J37" i="25"/>
  <c r="J37" i="24" s="1"/>
  <c r="J36" i="25"/>
  <c r="J36" i="24" s="1"/>
  <c r="J35" i="25"/>
  <c r="J35" i="24" s="1"/>
  <c r="J34" i="25"/>
  <c r="J34" i="24" s="1"/>
  <c r="J33" i="25"/>
  <c r="J33" i="24" s="1"/>
  <c r="J32" i="25"/>
  <c r="J32" i="24" s="1"/>
  <c r="J31" i="25"/>
  <c r="J31" i="24" s="1"/>
  <c r="J30" i="25"/>
  <c r="J30" i="24" s="1"/>
  <c r="J29" i="25"/>
  <c r="J29" i="24" s="1"/>
  <c r="J28" i="25"/>
  <c r="J28" i="24" s="1"/>
  <c r="J27" i="25"/>
  <c r="J27" i="24" s="1"/>
  <c r="J26" i="25"/>
  <c r="J26" i="24" s="1"/>
  <c r="J25" i="25"/>
  <c r="J25" i="24" s="1"/>
  <c r="J24" i="25"/>
  <c r="J24" i="24" s="1"/>
  <c r="J23" i="25"/>
  <c r="J23" i="24" s="1"/>
  <c r="J22" i="25"/>
  <c r="J22" i="24" s="1"/>
  <c r="J21" i="25"/>
  <c r="J21" i="24" s="1"/>
  <c r="J20" i="25"/>
  <c r="J20" i="24" s="1"/>
  <c r="J19" i="25"/>
  <c r="J19" i="24" s="1"/>
  <c r="J18" i="25"/>
  <c r="J18" i="24" s="1"/>
  <c r="J17" i="25"/>
  <c r="J17" i="24" s="1"/>
  <c r="J16" i="25"/>
  <c r="J16" i="24" s="1"/>
  <c r="J15" i="25"/>
  <c r="J15" i="24" s="1"/>
  <c r="J14" i="25"/>
  <c r="J14" i="24" s="1"/>
  <c r="J13" i="25"/>
  <c r="J13" i="24" s="1"/>
  <c r="J12" i="25"/>
  <c r="J12" i="24" s="1"/>
  <c r="J11" i="25"/>
  <c r="J11" i="24" s="1"/>
  <c r="J10" i="25"/>
  <c r="J10" i="24" s="1"/>
  <c r="J9" i="25"/>
  <c r="J9" i="24" s="1"/>
  <c r="J8" i="25"/>
  <c r="J8" i="24" s="1"/>
  <c r="J7" i="25"/>
  <c r="J7" i="24" s="1"/>
  <c r="J6" i="25"/>
  <c r="J6" i="24" s="1"/>
  <c r="J5" i="25"/>
  <c r="J5" i="24" s="1"/>
  <c r="P1" i="25"/>
  <c r="M1" i="25"/>
  <c r="G1" i="25"/>
  <c r="K54" i="25" s="1"/>
  <c r="K54" i="24" s="1"/>
  <c r="C1" i="25"/>
  <c r="G1" i="24"/>
  <c r="C1" i="24"/>
  <c r="K4" i="23"/>
  <c r="B13" i="23" s="1"/>
  <c r="K1" i="23"/>
  <c r="A21" i="23" s="1"/>
  <c r="A1" i="23"/>
  <c r="O21" i="23" l="1"/>
  <c r="G21" i="23"/>
  <c r="O17" i="23"/>
  <c r="Z17" i="23" s="1"/>
  <c r="G17" i="23"/>
  <c r="O13" i="23"/>
  <c r="Z13" i="23" s="1"/>
  <c r="G13" i="23"/>
  <c r="O9" i="23"/>
  <c r="Z9" i="23" s="1"/>
  <c r="G9" i="23"/>
  <c r="B17" i="23"/>
  <c r="B21" i="23"/>
  <c r="A9" i="23"/>
  <c r="B9" i="23"/>
  <c r="A17" i="23"/>
  <c r="A13" i="23"/>
  <c r="K7" i="25"/>
  <c r="K7" i="24" s="1"/>
  <c r="K15" i="25"/>
  <c r="K15" i="24" s="1"/>
  <c r="K23" i="25"/>
  <c r="K23" i="24" s="1"/>
  <c r="K31" i="25"/>
  <c r="K31" i="24" s="1"/>
  <c r="K39" i="25"/>
  <c r="K39" i="24" s="1"/>
  <c r="K47" i="25"/>
  <c r="K47" i="24" s="1"/>
  <c r="K8" i="25"/>
  <c r="K8" i="24" s="1"/>
  <c r="K16" i="25"/>
  <c r="K16" i="24" s="1"/>
  <c r="K24" i="25"/>
  <c r="K24" i="24" s="1"/>
  <c r="K32" i="25"/>
  <c r="K32" i="24" s="1"/>
  <c r="K40" i="25"/>
  <c r="K40" i="24" s="1"/>
  <c r="K48" i="25"/>
  <c r="K48" i="24" s="1"/>
  <c r="K11" i="25"/>
  <c r="K11" i="24" s="1"/>
  <c r="K19" i="25"/>
  <c r="K19" i="24" s="1"/>
  <c r="K27" i="25"/>
  <c r="K27" i="24" s="1"/>
  <c r="K35" i="25"/>
  <c r="K35" i="24" s="1"/>
  <c r="K43" i="25"/>
  <c r="K43" i="24" s="1"/>
  <c r="K51" i="25"/>
  <c r="K51" i="24" s="1"/>
  <c r="K12" i="25"/>
  <c r="K12" i="24" s="1"/>
  <c r="K20" i="25"/>
  <c r="K20" i="24" s="1"/>
  <c r="K28" i="25"/>
  <c r="K28" i="24" s="1"/>
  <c r="K36" i="25"/>
  <c r="K36" i="24" s="1"/>
  <c r="K44" i="25"/>
  <c r="K44" i="24" s="1"/>
  <c r="K52" i="25"/>
  <c r="K52" i="24" s="1"/>
  <c r="K5" i="25"/>
  <c r="K5" i="24" s="1"/>
  <c r="K9" i="25"/>
  <c r="K9" i="24" s="1"/>
  <c r="K13" i="25"/>
  <c r="K13" i="24" s="1"/>
  <c r="K17" i="25"/>
  <c r="K17" i="24" s="1"/>
  <c r="K21" i="25"/>
  <c r="K21" i="24" s="1"/>
  <c r="K25" i="25"/>
  <c r="K25" i="24" s="1"/>
  <c r="K29" i="25"/>
  <c r="K29" i="24" s="1"/>
  <c r="K33" i="25"/>
  <c r="K33" i="24" s="1"/>
  <c r="K37" i="25"/>
  <c r="K37" i="24" s="1"/>
  <c r="K41" i="25"/>
  <c r="K41" i="24" s="1"/>
  <c r="K45" i="25"/>
  <c r="K45" i="24" s="1"/>
  <c r="K49" i="25"/>
  <c r="K49" i="24" s="1"/>
  <c r="K53" i="25"/>
  <c r="K53" i="24" s="1"/>
  <c r="K6" i="25"/>
  <c r="K6" i="24" s="1"/>
  <c r="K10" i="25"/>
  <c r="K10" i="24" s="1"/>
  <c r="K14" i="25"/>
  <c r="K14" i="24" s="1"/>
  <c r="K18" i="25"/>
  <c r="K18" i="24" s="1"/>
  <c r="K22" i="25"/>
  <c r="K22" i="24" s="1"/>
  <c r="K26" i="25"/>
  <c r="K26" i="24" s="1"/>
  <c r="K30" i="25"/>
  <c r="K30" i="24" s="1"/>
  <c r="K34" i="25"/>
  <c r="K34" i="24" s="1"/>
  <c r="K38" i="25"/>
  <c r="K38" i="24" s="1"/>
  <c r="K42" i="25"/>
  <c r="K42" i="24" s="1"/>
  <c r="K46" i="25"/>
  <c r="K46" i="24" s="1"/>
  <c r="K50" i="25"/>
  <c r="K50" i="24" s="1"/>
  <c r="P1" i="20"/>
  <c r="M1" i="20"/>
  <c r="G1" i="20"/>
  <c r="K39" i="20" s="1"/>
  <c r="K89" i="24" s="1"/>
  <c r="C1" i="20"/>
  <c r="A4" i="7"/>
  <c r="A1" i="3"/>
  <c r="L22" i="3"/>
  <c r="M22" i="3" s="1"/>
  <c r="E22" i="3"/>
  <c r="F22" i="3" s="1"/>
  <c r="L20" i="3"/>
  <c r="E20" i="3"/>
  <c r="L19" i="3"/>
  <c r="E19" i="3"/>
  <c r="E13" i="3"/>
  <c r="F13" i="3" s="1"/>
  <c r="E11" i="3"/>
  <c r="K1" i="3"/>
  <c r="E4" i="3"/>
  <c r="B2" i="7"/>
  <c r="E12" i="3"/>
  <c r="F12" i="3" s="1"/>
  <c r="E10" i="3"/>
  <c r="K27" i="20"/>
  <c r="K77" i="24" s="1"/>
  <c r="K47" i="20"/>
  <c r="K97" i="24" s="1"/>
  <c r="K24" i="20"/>
  <c r="K74" i="24" s="1"/>
  <c r="K32" i="20"/>
  <c r="K82" i="24" s="1"/>
  <c r="K5" i="20"/>
  <c r="K55" i="24" s="1"/>
  <c r="K13" i="20"/>
  <c r="K63" i="24" s="1"/>
  <c r="K37" i="20"/>
  <c r="K87" i="24" s="1"/>
  <c r="K45" i="20"/>
  <c r="K95" i="24" s="1"/>
  <c r="K18" i="20"/>
  <c r="K68" i="24" s="1"/>
  <c r="K26" i="20"/>
  <c r="K76" i="24" s="1"/>
  <c r="K50" i="20"/>
  <c r="K100" i="24" s="1"/>
  <c r="M19" i="3" l="1"/>
  <c r="L24" i="3"/>
  <c r="K42" i="20"/>
  <c r="K92" i="24" s="1"/>
  <c r="K29" i="20"/>
  <c r="K79" i="24" s="1"/>
  <c r="K48" i="20"/>
  <c r="K98" i="24" s="1"/>
  <c r="K16" i="20"/>
  <c r="K66" i="24" s="1"/>
  <c r="F10" i="3"/>
  <c r="E15" i="3"/>
  <c r="K10" i="20"/>
  <c r="K60" i="24" s="1"/>
  <c r="K34" i="20"/>
  <c r="K84" i="24" s="1"/>
  <c r="K53" i="20"/>
  <c r="K103" i="24" s="1"/>
  <c r="K21" i="20"/>
  <c r="K71" i="24" s="1"/>
  <c r="K40" i="20"/>
  <c r="K90" i="24" s="1"/>
  <c r="K8" i="20"/>
  <c r="K58" i="24" s="1"/>
  <c r="F19" i="3"/>
  <c r="K35" i="20"/>
  <c r="K85" i="24" s="1"/>
  <c r="K15" i="20"/>
  <c r="K65" i="24" s="1"/>
  <c r="F20" i="3"/>
  <c r="M20" i="3"/>
  <c r="F11" i="3"/>
  <c r="K23" i="20"/>
  <c r="K73" i="24" s="1"/>
  <c r="K46" i="20"/>
  <c r="K96" i="24" s="1"/>
  <c r="K38" i="20"/>
  <c r="K88" i="24" s="1"/>
  <c r="K30" i="20"/>
  <c r="K80" i="24" s="1"/>
  <c r="K22" i="20"/>
  <c r="K72" i="24" s="1"/>
  <c r="K14" i="20"/>
  <c r="K64" i="24" s="1"/>
  <c r="K6" i="20"/>
  <c r="K56" i="24" s="1"/>
  <c r="K49" i="20"/>
  <c r="K99" i="24" s="1"/>
  <c r="K41" i="20"/>
  <c r="K91" i="24" s="1"/>
  <c r="K33" i="20"/>
  <c r="K83" i="24" s="1"/>
  <c r="K25" i="20"/>
  <c r="K75" i="24" s="1"/>
  <c r="K17" i="20"/>
  <c r="K67" i="24" s="1"/>
  <c r="K9" i="20"/>
  <c r="K59" i="24" s="1"/>
  <c r="K52" i="20"/>
  <c r="K102" i="24" s="1"/>
  <c r="K44" i="20"/>
  <c r="K94" i="24" s="1"/>
  <c r="K36" i="20"/>
  <c r="K86" i="24" s="1"/>
  <c r="K28" i="20"/>
  <c r="K78" i="24" s="1"/>
  <c r="K20" i="20"/>
  <c r="K70" i="24" s="1"/>
  <c r="K12" i="20"/>
  <c r="K62" i="24" s="1"/>
  <c r="K51" i="20"/>
  <c r="K101" i="24" s="1"/>
  <c r="K19" i="20"/>
  <c r="K69" i="24" s="1"/>
  <c r="K31" i="20"/>
  <c r="K81" i="24" s="1"/>
  <c r="K43" i="20"/>
  <c r="K93" i="24" s="1"/>
  <c r="K11" i="20"/>
  <c r="K61" i="24" s="1"/>
  <c r="K54" i="20"/>
  <c r="K104" i="24" s="1"/>
  <c r="K7" i="20"/>
  <c r="K57" i="24" s="1"/>
  <c r="F15" i="3" l="1"/>
  <c r="F24" i="3"/>
  <c r="M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300-000001000000}">
      <text>
        <r>
          <rPr>
            <b/>
            <sz val="9"/>
            <color indexed="81"/>
            <rFont val="MS P ゴシック"/>
            <family val="3"/>
            <charset val="128"/>
          </rPr>
          <t>2024年度の道央のABを持っていない間合いは「〇」を選択</t>
        </r>
      </text>
    </comment>
    <comment ref="C5" authorId="0" shapeId="0" xr:uid="{00000000-0006-0000-0300-000002000000}">
      <text>
        <r>
          <rPr>
            <b/>
            <sz val="9"/>
            <color indexed="81"/>
            <rFont val="MS P ゴシック"/>
            <family val="3"/>
            <charset val="128"/>
          </rPr>
          <t>2024年度道央のABの番号を入力。
上から番号順に並べておくこと。新規は下になるようにすること。</t>
        </r>
        <r>
          <rPr>
            <sz val="9"/>
            <color indexed="81"/>
            <rFont val="MS P ゴシック"/>
            <family val="3"/>
            <charset val="128"/>
          </rPr>
          <t xml:space="preserve">
</t>
        </r>
      </text>
    </comment>
    <comment ref="E5" authorId="0" shapeId="0" xr:uid="{00000000-0006-0000-0300-000003000000}">
      <text>
        <r>
          <rPr>
            <b/>
            <sz val="9"/>
            <color indexed="81"/>
            <rFont val="MS P ゴシック"/>
            <family val="3"/>
            <charset val="128"/>
          </rPr>
          <t>自動で半角ｶﾀｶﾅ
入力になっています。</t>
        </r>
      </text>
    </comment>
    <comment ref="N5" authorId="0" shapeId="0" xr:uid="{00000000-0006-0000-0300-000004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Q5" authorId="0" shapeId="0" xr:uid="{00000000-0006-0000-0300-000005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S5" authorId="0" shapeId="0" xr:uid="{00000000-0006-0000-0300-000006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 ref="U5" authorId="0" shapeId="0" xr:uid="{00000000-0006-0000-0300-000007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 ref="W5" authorId="0" shapeId="0" xr:uid="{00000000-0006-0000-0300-000008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400-000001000000}">
      <text>
        <r>
          <rPr>
            <b/>
            <sz val="9"/>
            <color indexed="81"/>
            <rFont val="MS P ゴシック"/>
            <family val="3"/>
            <charset val="128"/>
          </rPr>
          <t>2024年度の道央のABを持っていない間合いは「〇」を選択</t>
        </r>
      </text>
    </comment>
    <comment ref="C5" authorId="0" shapeId="0" xr:uid="{00000000-0006-0000-0400-000002000000}">
      <text>
        <r>
          <rPr>
            <b/>
            <sz val="9"/>
            <color indexed="81"/>
            <rFont val="MS P ゴシック"/>
            <family val="3"/>
            <charset val="128"/>
          </rPr>
          <t>2024年度道央のABの番号を入力。
上から番号順に並べておくこと。新規は下になるようにすること。</t>
        </r>
        <r>
          <rPr>
            <sz val="9"/>
            <color indexed="81"/>
            <rFont val="MS P ゴシック"/>
            <family val="3"/>
            <charset val="128"/>
          </rPr>
          <t xml:space="preserve">
</t>
        </r>
      </text>
    </comment>
    <comment ref="E5" authorId="0" shapeId="0" xr:uid="{00000000-0006-0000-0400-000003000000}">
      <text>
        <r>
          <rPr>
            <b/>
            <sz val="9"/>
            <color indexed="81"/>
            <rFont val="MS P ゴシック"/>
            <family val="3"/>
            <charset val="128"/>
          </rPr>
          <t>自動で半角ｶﾀｶﾅ
入力になっています。</t>
        </r>
      </text>
    </comment>
    <comment ref="N5" authorId="0" shapeId="0" xr:uid="{00000000-0006-0000-0400-000004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Q5" authorId="0" shapeId="0" xr:uid="{00000000-0006-0000-0400-000005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S5" authorId="0" shapeId="0" xr:uid="{00000000-0006-0000-0400-000006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 ref="U5" authorId="0" shapeId="0" xr:uid="{00000000-0006-0000-0400-000007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 ref="W5" authorId="0" shapeId="0" xr:uid="{00000000-0006-0000-0400-000008000000}">
      <text>
        <r>
          <rPr>
            <b/>
            <sz val="9"/>
            <color indexed="81"/>
            <rFont val="MS P ゴシック"/>
            <family val="3"/>
            <charset val="128"/>
          </rPr>
          <t xml:space="preserve">リレーは各チームの一番上の選手に記録を入力してください。
12秒34→1234
1分23秒60→12360
5m67→567
</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700-000001000000}">
      <text>
        <r>
          <rPr>
            <b/>
            <sz val="9"/>
            <color indexed="81"/>
            <rFont val="MS P ゴシック"/>
            <family val="3"/>
            <charset val="128"/>
          </rPr>
          <t>2023年度の道央のABを持っていない間合いは「〇」を選択</t>
        </r>
      </text>
    </comment>
    <comment ref="C5" authorId="0" shapeId="0" xr:uid="{00000000-0006-0000-0700-000002000000}">
      <text>
        <r>
          <rPr>
            <b/>
            <sz val="9"/>
            <color indexed="81"/>
            <rFont val="MS P ゴシック"/>
            <family val="3"/>
            <charset val="128"/>
          </rPr>
          <t>2023年度道央のABの番号を入力。
上から番号順に並べておくこと。新規は下になるようにすること。</t>
        </r>
        <r>
          <rPr>
            <sz val="9"/>
            <color indexed="81"/>
            <rFont val="MS P ゴシック"/>
            <family val="3"/>
            <charset val="128"/>
          </rPr>
          <t xml:space="preserve">
</t>
        </r>
      </text>
    </comment>
    <comment ref="E5" authorId="0" shapeId="0" xr:uid="{00000000-0006-0000-0700-000003000000}">
      <text>
        <r>
          <rPr>
            <b/>
            <sz val="9"/>
            <color indexed="81"/>
            <rFont val="MS P ゴシック"/>
            <family val="3"/>
            <charset val="128"/>
          </rPr>
          <t>自動で半角ｶﾀｶﾅ
入力になっています。</t>
        </r>
      </text>
    </comment>
    <comment ref="N5" authorId="0" shapeId="0" xr:uid="{00000000-0006-0000-0700-000004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 ref="Q5" authorId="0" shapeId="0" xr:uid="{00000000-0006-0000-0700-000005000000}">
      <text>
        <r>
          <rPr>
            <b/>
            <sz val="9"/>
            <color indexed="81"/>
            <rFont val="MS P ゴシック"/>
            <family val="3"/>
            <charset val="128"/>
          </rPr>
          <t xml:space="preserve">記録は「．」や「秒」などを使わずに電気計時の桁数で入力してください。
12秒34→1234
1分23秒60→12360
5m67→567
</t>
        </r>
        <r>
          <rPr>
            <sz val="9"/>
            <color indexed="81"/>
            <rFont val="MS P ゴシック"/>
            <family val="3"/>
            <charset val="128"/>
          </rPr>
          <t xml:space="preserve">
</t>
        </r>
      </text>
    </comment>
  </commentList>
</comments>
</file>

<file path=xl/sharedStrings.xml><?xml version="1.0" encoding="utf-8"?>
<sst xmlns="http://schemas.openxmlformats.org/spreadsheetml/2006/main" count="1265" uniqueCount="437">
  <si>
    <t>性別</t>
    <rPh sb="0" eb="2">
      <t>セイベツ</t>
    </rPh>
    <phoneticPr fontId="1"/>
  </si>
  <si>
    <t>校種</t>
    <rPh sb="0" eb="2">
      <t>コウシュ</t>
    </rPh>
    <phoneticPr fontId="1"/>
  </si>
  <si>
    <t>学年</t>
    <rPh sb="0" eb="2">
      <t>ガクネン</t>
    </rPh>
    <phoneticPr fontId="1"/>
  </si>
  <si>
    <t>陸恊</t>
    <rPh sb="0" eb="2">
      <t>リクキョウ</t>
    </rPh>
    <phoneticPr fontId="1"/>
  </si>
  <si>
    <t>都道府県</t>
    <rPh sb="0" eb="4">
      <t>トドウフケン</t>
    </rPh>
    <phoneticPr fontId="1"/>
  </si>
  <si>
    <t>道内地方</t>
    <rPh sb="0" eb="4">
      <t>ドウナイチホウ</t>
    </rPh>
    <phoneticPr fontId="1"/>
  </si>
  <si>
    <t>氏名</t>
    <rPh sb="0" eb="2">
      <t>シメイ</t>
    </rPh>
    <phoneticPr fontId="1"/>
  </si>
  <si>
    <t>ﾌﾘｶﾞﾅ</t>
    <phoneticPr fontId="1"/>
  </si>
  <si>
    <t>最高記録</t>
    <rPh sb="0" eb="4">
      <t>サイコウキロク</t>
    </rPh>
    <phoneticPr fontId="1"/>
  </si>
  <si>
    <t>個別情報</t>
    <rPh sb="0" eb="4">
      <t>コベツジョウホウ</t>
    </rPh>
    <phoneticPr fontId="1"/>
  </si>
  <si>
    <t>AB</t>
    <phoneticPr fontId="1"/>
  </si>
  <si>
    <t>新規</t>
    <rPh sb="0" eb="2">
      <t>シンキ</t>
    </rPh>
    <phoneticPr fontId="1"/>
  </si>
  <si>
    <t>番号</t>
    <rPh sb="0" eb="2">
      <t>バンゴウ</t>
    </rPh>
    <phoneticPr fontId="1"/>
  </si>
  <si>
    <t>小学</t>
    <rPh sb="0" eb="2">
      <t>ショウガク</t>
    </rPh>
    <phoneticPr fontId="1"/>
  </si>
  <si>
    <t>中学</t>
    <rPh sb="0" eb="2">
      <t>チュウガク</t>
    </rPh>
    <phoneticPr fontId="1"/>
  </si>
  <si>
    <t>S1</t>
    <phoneticPr fontId="1"/>
  </si>
  <si>
    <t>S2</t>
    <phoneticPr fontId="1"/>
  </si>
  <si>
    <t>J1</t>
    <phoneticPr fontId="1"/>
  </si>
  <si>
    <t>J2</t>
    <phoneticPr fontId="1"/>
  </si>
  <si>
    <t>道央</t>
    <rPh sb="0" eb="2">
      <t>ドウオウ</t>
    </rPh>
    <phoneticPr fontId="1"/>
  </si>
  <si>
    <t>男子</t>
    <rPh sb="0" eb="2">
      <t>ダンシ</t>
    </rPh>
    <phoneticPr fontId="1"/>
  </si>
  <si>
    <t xml:space="preserve">総括参加申込書 </t>
    <rPh sb="0" eb="2">
      <t>ソウカツ</t>
    </rPh>
    <rPh sb="2" eb="4">
      <t>サンカ</t>
    </rPh>
    <rPh sb="4" eb="6">
      <t>モウシコミ</t>
    </rPh>
    <rPh sb="6" eb="7">
      <t>ショ</t>
    </rPh>
    <phoneticPr fontId="7"/>
  </si>
  <si>
    <t>＊受付ＮＯ</t>
    <rPh sb="1" eb="3">
      <t>ウケツケ</t>
    </rPh>
    <phoneticPr fontId="7" alignment="distributed"/>
  </si>
  <si>
    <t>確認電話番号</t>
    <rPh sb="0" eb="2">
      <t>カクニン</t>
    </rPh>
    <rPh sb="2" eb="4">
      <t>デンワ</t>
    </rPh>
    <rPh sb="4" eb="6">
      <t>バンゴウ</t>
    </rPh>
    <phoneticPr fontId="7" alignment="distributed"/>
  </si>
  <si>
    <t>メールアドレス</t>
    <phoneticPr fontId="7" alignment="distributed"/>
  </si>
  <si>
    <t>所属陸協</t>
    <rPh sb="0" eb="2">
      <t>ショゾク</t>
    </rPh>
    <rPh sb="2" eb="4">
      <t>リク</t>
    </rPh>
    <phoneticPr fontId="7"/>
  </si>
  <si>
    <t>道央</t>
    <rPh sb="0" eb="2">
      <t>ドウオウ</t>
    </rPh>
    <phoneticPr fontId="7"/>
  </si>
  <si>
    <t>陸協</t>
    <rPh sb="0" eb="2">
      <t>リク</t>
    </rPh>
    <phoneticPr fontId="7"/>
  </si>
  <si>
    <t>一任</t>
    <rPh sb="0" eb="2">
      <t>イチニン</t>
    </rPh>
    <phoneticPr fontId="7"/>
  </si>
  <si>
    <t>S</t>
    <phoneticPr fontId="7"/>
  </si>
  <si>
    <t>苫小牧</t>
    <rPh sb="0" eb="3">
      <t>トマコマイ</t>
    </rPh>
    <phoneticPr fontId="7"/>
  </si>
  <si>
    <t>アナウンサー</t>
  </si>
  <si>
    <t>A</t>
    <phoneticPr fontId="7"/>
  </si>
  <si>
    <t>所属団体名（学校名）</t>
    <rPh sb="0" eb="2">
      <t>ショゾク</t>
    </rPh>
    <rPh sb="2" eb="4">
      <t>ダンタイ</t>
    </rPh>
    <rPh sb="4" eb="5">
      <t>メイ</t>
    </rPh>
    <rPh sb="6" eb="8">
      <t>ガッコウ</t>
    </rPh>
    <rPh sb="8" eb="9">
      <t>メイ</t>
    </rPh>
    <phoneticPr fontId="7" alignment="distributed"/>
  </si>
  <si>
    <t>札幌</t>
    <rPh sb="0" eb="2">
      <t>サッポロ</t>
    </rPh>
    <phoneticPr fontId="7"/>
  </si>
  <si>
    <t>本部記録員兼情報処理係</t>
    <rPh sb="0" eb="1">
      <t>ホン</t>
    </rPh>
    <rPh sb="1" eb="2">
      <t>ブ</t>
    </rPh>
    <rPh sb="2" eb="3">
      <t>キ</t>
    </rPh>
    <rPh sb="3" eb="4">
      <t>ロク</t>
    </rPh>
    <rPh sb="4" eb="5">
      <t>イン</t>
    </rPh>
    <rPh sb="5" eb="6">
      <t>ケン</t>
    </rPh>
    <rPh sb="6" eb="8">
      <t>ジョウホウ</t>
    </rPh>
    <rPh sb="8" eb="10">
      <t>ショリ</t>
    </rPh>
    <rPh sb="10" eb="11">
      <t>カカ</t>
    </rPh>
    <phoneticPr fontId="17"/>
  </si>
  <si>
    <t>B</t>
    <phoneticPr fontId="7"/>
  </si>
  <si>
    <t>　　個人参加でも、学校名は必ず記載すること （クラブチームも同様）</t>
    <rPh sb="2" eb="4">
      <t>コジン</t>
    </rPh>
    <rPh sb="4" eb="6">
      <t>サンカ</t>
    </rPh>
    <rPh sb="9" eb="11">
      <t>ガッコウ</t>
    </rPh>
    <rPh sb="11" eb="12">
      <t>メイ</t>
    </rPh>
    <rPh sb="13" eb="14">
      <t>カナラ</t>
    </rPh>
    <rPh sb="15" eb="17">
      <t>キサイ</t>
    </rPh>
    <rPh sb="30" eb="32">
      <t>ドウヨウ</t>
    </rPh>
    <phoneticPr fontId="7"/>
  </si>
  <si>
    <t>空知</t>
    <rPh sb="0" eb="2">
      <t>ソラチ</t>
    </rPh>
    <phoneticPr fontId="7"/>
  </si>
  <si>
    <t>医務員</t>
    <rPh sb="0" eb="1">
      <t>イ</t>
    </rPh>
    <rPh sb="1" eb="2">
      <t>ツトム</t>
    </rPh>
    <rPh sb="2" eb="3">
      <t>イン</t>
    </rPh>
    <phoneticPr fontId="17"/>
  </si>
  <si>
    <t>C</t>
    <phoneticPr fontId="7"/>
  </si>
  <si>
    <t>申込責任者</t>
    <rPh sb="0" eb="2">
      <t>モウシコミ</t>
    </rPh>
    <rPh sb="2" eb="5">
      <t>セキニンシャ</t>
    </rPh>
    <phoneticPr fontId="7"/>
  </si>
  <si>
    <t>携帯電話</t>
    <rPh sb="0" eb="2">
      <t>ケイタイ</t>
    </rPh>
    <rPh sb="2" eb="4">
      <t>デンワ</t>
    </rPh>
    <phoneticPr fontId="7"/>
  </si>
  <si>
    <t>室蘭</t>
    <rPh sb="0" eb="2">
      <t>ムロラン</t>
    </rPh>
    <phoneticPr fontId="7"/>
  </si>
  <si>
    <t>写真判定員</t>
    <rPh sb="0" eb="1">
      <t>シャ</t>
    </rPh>
    <rPh sb="1" eb="2">
      <t>マコト</t>
    </rPh>
    <rPh sb="2" eb="3">
      <t>ハン</t>
    </rPh>
    <rPh sb="3" eb="4">
      <t>サダム</t>
    </rPh>
    <rPh sb="4" eb="5">
      <t>イン</t>
    </rPh>
    <phoneticPr fontId="17"/>
  </si>
  <si>
    <t>なし</t>
    <phoneticPr fontId="7"/>
  </si>
  <si>
    <t>すべての欄を記載のこと</t>
    <rPh sb="4" eb="5">
      <t>ラン</t>
    </rPh>
    <rPh sb="6" eb="8">
      <t>キサイ</t>
    </rPh>
    <phoneticPr fontId="7"/>
  </si>
  <si>
    <t>小樽後志</t>
    <rPh sb="0" eb="2">
      <t>オタル</t>
    </rPh>
    <rPh sb="2" eb="4">
      <t>シリベシ</t>
    </rPh>
    <phoneticPr fontId="7"/>
  </si>
  <si>
    <t>決勝記録員</t>
    <rPh sb="0" eb="1">
      <t>ケツ</t>
    </rPh>
    <rPh sb="1" eb="2">
      <t>カツ</t>
    </rPh>
    <rPh sb="2" eb="3">
      <t>キ</t>
    </rPh>
    <rPh sb="3" eb="4">
      <t>ロク</t>
    </rPh>
    <rPh sb="4" eb="5">
      <t>イン</t>
    </rPh>
    <phoneticPr fontId="17"/>
  </si>
  <si>
    <t>メールアドレス</t>
    <phoneticPr fontId="7"/>
  </si>
  <si>
    <t>十勝</t>
    <rPh sb="0" eb="2">
      <t>トカチ</t>
    </rPh>
    <phoneticPr fontId="7"/>
  </si>
  <si>
    <t>役員係</t>
    <rPh sb="0" eb="1">
      <t>エキ</t>
    </rPh>
    <rPh sb="1" eb="2">
      <t>イン</t>
    </rPh>
    <rPh sb="2" eb="3">
      <t>カカリ</t>
    </rPh>
    <phoneticPr fontId="17"/>
  </si>
  <si>
    <t>道南</t>
    <rPh sb="0" eb="2">
      <t>ドウナン</t>
    </rPh>
    <phoneticPr fontId="7"/>
  </si>
  <si>
    <t>庶務係</t>
    <rPh sb="0" eb="1">
      <t>チカシ</t>
    </rPh>
    <rPh sb="1" eb="2">
      <t>ツトム</t>
    </rPh>
    <rPh sb="2" eb="3">
      <t>カカリ</t>
    </rPh>
    <phoneticPr fontId="17"/>
  </si>
  <si>
    <t>申込責任者現住所</t>
    <rPh sb="0" eb="2">
      <t>モウシコミ</t>
    </rPh>
    <rPh sb="2" eb="5">
      <t>セキニンシャ</t>
    </rPh>
    <rPh sb="5" eb="8">
      <t>ゲンジュウショ</t>
    </rPh>
    <phoneticPr fontId="7"/>
  </si>
  <si>
    <t>〒</t>
    <phoneticPr fontId="7"/>
  </si>
  <si>
    <t>道北</t>
    <rPh sb="0" eb="2">
      <t>ドウホク</t>
    </rPh>
    <phoneticPr fontId="7"/>
  </si>
  <si>
    <t>ｽﾀｰﾀ･ﾘｺｰﾗｰ</t>
  </si>
  <si>
    <t>（自宅）</t>
    <rPh sb="1" eb="3">
      <t>ジタク</t>
    </rPh>
    <phoneticPr fontId="7"/>
  </si>
  <si>
    <t>オホーツク</t>
    <phoneticPr fontId="7"/>
  </si>
  <si>
    <t>競技者係</t>
    <rPh sb="0" eb="1">
      <t>セリ</t>
    </rPh>
    <rPh sb="1" eb="2">
      <t>ワザ</t>
    </rPh>
    <rPh sb="2" eb="3">
      <t>シャ</t>
    </rPh>
    <rPh sb="3" eb="4">
      <t>カカリ</t>
    </rPh>
    <phoneticPr fontId="17"/>
  </si>
  <si>
    <t>釧路</t>
    <rPh sb="0" eb="2">
      <t>クシロ</t>
    </rPh>
    <phoneticPr fontId="7"/>
  </si>
  <si>
    <t>出発係</t>
    <rPh sb="0" eb="1">
      <t>デ</t>
    </rPh>
    <rPh sb="1" eb="2">
      <t>ハツ</t>
    </rPh>
    <rPh sb="2" eb="3">
      <t>カカリ</t>
    </rPh>
    <phoneticPr fontId="17"/>
  </si>
  <si>
    <t>青森</t>
    <rPh sb="0" eb="2">
      <t>アオモリ</t>
    </rPh>
    <phoneticPr fontId="7"/>
  </si>
  <si>
    <t>02</t>
    <phoneticPr fontId="7"/>
  </si>
  <si>
    <t>周回記録員兼監察員</t>
    <rPh sb="0" eb="1">
      <t>シュウ</t>
    </rPh>
    <rPh sb="1" eb="2">
      <t>カイ</t>
    </rPh>
    <rPh sb="2" eb="3">
      <t>キ</t>
    </rPh>
    <rPh sb="3" eb="4">
      <t>ロク</t>
    </rPh>
    <rPh sb="4" eb="5">
      <t>イン</t>
    </rPh>
    <rPh sb="5" eb="6">
      <t>ケン</t>
    </rPh>
    <rPh sb="6" eb="8">
      <t>カンサツ</t>
    </rPh>
    <rPh sb="8" eb="9">
      <t>イン</t>
    </rPh>
    <phoneticPr fontId="17"/>
  </si>
  <si>
    <t>岩手</t>
    <rPh sb="0" eb="2">
      <t>イワテ</t>
    </rPh>
    <phoneticPr fontId="7"/>
  </si>
  <si>
    <t>03</t>
    <phoneticPr fontId="7"/>
  </si>
  <si>
    <t>風向・風力計測員</t>
    <rPh sb="0" eb="1">
      <t>カゼ</t>
    </rPh>
    <rPh sb="1" eb="2">
      <t>ムカイ</t>
    </rPh>
    <rPh sb="3" eb="4">
      <t>カゼ</t>
    </rPh>
    <rPh sb="4" eb="5">
      <t>チカラ</t>
    </rPh>
    <rPh sb="5" eb="7">
      <t>ケイソク</t>
    </rPh>
    <rPh sb="7" eb="8">
      <t>イン</t>
    </rPh>
    <phoneticPr fontId="17"/>
  </si>
  <si>
    <t>フリガナ</t>
    <phoneticPr fontId="7"/>
  </si>
  <si>
    <t>審判種別</t>
    <rPh sb="0" eb="2">
      <t>シンパン</t>
    </rPh>
    <rPh sb="2" eb="4">
      <t>シュベツ</t>
    </rPh>
    <phoneticPr fontId="7"/>
  </si>
  <si>
    <t>宮城</t>
    <rPh sb="0" eb="2">
      <t>ミヤギ</t>
    </rPh>
    <phoneticPr fontId="7"/>
  </si>
  <si>
    <t>04</t>
    <phoneticPr fontId="7"/>
  </si>
  <si>
    <t>用器具係</t>
    <rPh sb="0" eb="1">
      <t>ヨウ</t>
    </rPh>
    <rPh sb="1" eb="2">
      <t>ウツワ</t>
    </rPh>
    <rPh sb="2" eb="3">
      <t>グ</t>
    </rPh>
    <rPh sb="3" eb="4">
      <t>カカリ</t>
    </rPh>
    <phoneticPr fontId="17"/>
  </si>
  <si>
    <t>氏名</t>
    <rPh sb="0" eb="2">
      <t>シメイ</t>
    </rPh>
    <phoneticPr fontId="7"/>
  </si>
  <si>
    <t>希望審判①</t>
    <rPh sb="0" eb="2">
      <t>キボウ</t>
    </rPh>
    <rPh sb="2" eb="4">
      <t>シンパン</t>
    </rPh>
    <phoneticPr fontId="7"/>
  </si>
  <si>
    <t>登録陸協</t>
    <rPh sb="0" eb="2">
      <t>トウロク</t>
    </rPh>
    <rPh sb="2" eb="4">
      <t>リク</t>
    </rPh>
    <phoneticPr fontId="7"/>
  </si>
  <si>
    <t>秋田</t>
    <rPh sb="0" eb="2">
      <t>アキタ</t>
    </rPh>
    <phoneticPr fontId="7"/>
  </si>
  <si>
    <t>05</t>
    <phoneticPr fontId="7"/>
  </si>
  <si>
    <t>記録証係</t>
    <rPh sb="0" eb="2">
      <t>キロク</t>
    </rPh>
    <rPh sb="2" eb="3">
      <t>ショウ</t>
    </rPh>
    <rPh sb="3" eb="4">
      <t>カカリ</t>
    </rPh>
    <phoneticPr fontId="17"/>
  </si>
  <si>
    <t>希望審判②</t>
    <rPh sb="0" eb="2">
      <t>キボウ</t>
    </rPh>
    <rPh sb="2" eb="4">
      <t>シンパン</t>
    </rPh>
    <phoneticPr fontId="7"/>
  </si>
  <si>
    <t>山形</t>
    <rPh sb="0" eb="2">
      <t>ヤマガタ</t>
    </rPh>
    <phoneticPr fontId="7"/>
  </si>
  <si>
    <t>06</t>
    <phoneticPr fontId="7"/>
  </si>
  <si>
    <t>跳躍審判員（走高跳・棒高跳）</t>
    <rPh sb="0" eb="1">
      <t>ハ</t>
    </rPh>
    <rPh sb="1" eb="2">
      <t>オド</t>
    </rPh>
    <rPh sb="2" eb="3">
      <t>シン</t>
    </rPh>
    <rPh sb="3" eb="4">
      <t>ハン</t>
    </rPh>
    <rPh sb="4" eb="5">
      <t>イン</t>
    </rPh>
    <rPh sb="6" eb="7">
      <t>ハシ</t>
    </rPh>
    <rPh sb="7" eb="9">
      <t>タカト</t>
    </rPh>
    <rPh sb="10" eb="13">
      <t>ボウタカト</t>
    </rPh>
    <phoneticPr fontId="17"/>
  </si>
  <si>
    <t>福島</t>
    <rPh sb="0" eb="2">
      <t>フクシマ</t>
    </rPh>
    <phoneticPr fontId="7"/>
  </si>
  <si>
    <t>07</t>
    <phoneticPr fontId="7"/>
  </si>
  <si>
    <t>跳躍審判員（走幅跳・三段跳）</t>
    <rPh sb="0" eb="1">
      <t>ハ</t>
    </rPh>
    <rPh sb="1" eb="2">
      <t>オド</t>
    </rPh>
    <rPh sb="2" eb="3">
      <t>シン</t>
    </rPh>
    <rPh sb="3" eb="4">
      <t>ハン</t>
    </rPh>
    <rPh sb="4" eb="5">
      <t>イン</t>
    </rPh>
    <rPh sb="6" eb="7">
      <t>ハシ</t>
    </rPh>
    <rPh sb="7" eb="9">
      <t>ハバトビ</t>
    </rPh>
    <rPh sb="10" eb="13">
      <t>サンダントビ</t>
    </rPh>
    <phoneticPr fontId="17"/>
  </si>
  <si>
    <t>フリガナ</t>
    <phoneticPr fontId="7"/>
  </si>
  <si>
    <t>茨城</t>
    <rPh sb="0" eb="2">
      <t>イバラキ</t>
    </rPh>
    <phoneticPr fontId="7"/>
  </si>
  <si>
    <t>08</t>
    <phoneticPr fontId="7"/>
  </si>
  <si>
    <t>投擲審判員</t>
    <rPh sb="0" eb="1">
      <t>トウ</t>
    </rPh>
    <rPh sb="1" eb="2">
      <t>テキ</t>
    </rPh>
    <rPh sb="2" eb="3">
      <t>シン</t>
    </rPh>
    <rPh sb="3" eb="4">
      <t>ハン</t>
    </rPh>
    <rPh sb="4" eb="5">
      <t>イン</t>
    </rPh>
    <phoneticPr fontId="17"/>
  </si>
  <si>
    <t>栃木</t>
    <rPh sb="0" eb="2">
      <t>トチギ</t>
    </rPh>
    <phoneticPr fontId="7"/>
  </si>
  <si>
    <t>09</t>
    <phoneticPr fontId="7"/>
  </si>
  <si>
    <t>科学計測員</t>
    <rPh sb="0" eb="2">
      <t>カガク</t>
    </rPh>
    <rPh sb="2" eb="4">
      <t>ケイソク</t>
    </rPh>
    <rPh sb="4" eb="5">
      <t>イン</t>
    </rPh>
    <phoneticPr fontId="17"/>
  </si>
  <si>
    <t>群馬</t>
    <rPh sb="0" eb="2">
      <t>グンマ</t>
    </rPh>
    <phoneticPr fontId="7"/>
  </si>
  <si>
    <t>10</t>
    <phoneticPr fontId="7"/>
  </si>
  <si>
    <t>混成競技係</t>
    <rPh sb="0" eb="2">
      <t>コンセイ</t>
    </rPh>
    <rPh sb="2" eb="4">
      <t>キョウギ</t>
    </rPh>
    <rPh sb="4" eb="5">
      <t>カカリ</t>
    </rPh>
    <phoneticPr fontId="7"/>
  </si>
  <si>
    <t>埼玉</t>
    <rPh sb="0" eb="2">
      <t>サイタマ</t>
    </rPh>
    <phoneticPr fontId="7"/>
  </si>
  <si>
    <t>11</t>
    <phoneticPr fontId="7"/>
  </si>
  <si>
    <t>審判長</t>
    <rPh sb="0" eb="3">
      <t>シンパンチョウ</t>
    </rPh>
    <phoneticPr fontId="7"/>
  </si>
  <si>
    <t>フリガナ</t>
    <phoneticPr fontId="7"/>
  </si>
  <si>
    <t>千葉</t>
    <rPh sb="0" eb="2">
      <t>チバ</t>
    </rPh>
    <phoneticPr fontId="7"/>
  </si>
  <si>
    <t>12</t>
    <phoneticPr fontId="7"/>
  </si>
  <si>
    <t>ジュリー</t>
  </si>
  <si>
    <t>東京</t>
    <rPh sb="0" eb="2">
      <t>トウキョウ</t>
    </rPh>
    <phoneticPr fontId="7"/>
  </si>
  <si>
    <t>13</t>
    <phoneticPr fontId="7"/>
  </si>
  <si>
    <t>神奈川</t>
    <rPh sb="0" eb="3">
      <t>カナガワ</t>
    </rPh>
    <phoneticPr fontId="7"/>
  </si>
  <si>
    <t>14</t>
    <phoneticPr fontId="7"/>
  </si>
  <si>
    <t>新潟</t>
    <rPh sb="0" eb="2">
      <t>ニイガタ</t>
    </rPh>
    <phoneticPr fontId="7"/>
  </si>
  <si>
    <t>15</t>
  </si>
  <si>
    <t>富山</t>
    <rPh sb="0" eb="2">
      <t>トヤマ</t>
    </rPh>
    <phoneticPr fontId="7"/>
  </si>
  <si>
    <t>16</t>
  </si>
  <si>
    <t>福井</t>
    <rPh sb="0" eb="2">
      <t>フクイ</t>
    </rPh>
    <phoneticPr fontId="7"/>
  </si>
  <si>
    <t>17</t>
  </si>
  <si>
    <t>石川</t>
    <rPh sb="0" eb="2">
      <t>イシカワ</t>
    </rPh>
    <phoneticPr fontId="7"/>
  </si>
  <si>
    <t>18</t>
  </si>
  <si>
    <t>山梨</t>
    <rPh sb="0" eb="2">
      <t>ヤマナシ</t>
    </rPh>
    <phoneticPr fontId="7"/>
  </si>
  <si>
    <t>19</t>
  </si>
  <si>
    <t>長野</t>
    <rPh sb="0" eb="2">
      <t>ナガノ</t>
    </rPh>
    <phoneticPr fontId="7"/>
  </si>
  <si>
    <t>20</t>
  </si>
  <si>
    <t>岐阜</t>
    <rPh sb="0" eb="2">
      <t>ギフ</t>
    </rPh>
    <phoneticPr fontId="7"/>
  </si>
  <si>
    <t>21</t>
  </si>
  <si>
    <t>静岡</t>
    <rPh sb="0" eb="2">
      <t>シズオカ</t>
    </rPh>
    <phoneticPr fontId="7"/>
  </si>
  <si>
    <t>22</t>
  </si>
  <si>
    <t>愛知</t>
    <rPh sb="0" eb="2">
      <t>アイチ</t>
    </rPh>
    <phoneticPr fontId="7"/>
  </si>
  <si>
    <t>23</t>
  </si>
  <si>
    <t>三重</t>
    <rPh sb="0" eb="2">
      <t>ミエ</t>
    </rPh>
    <phoneticPr fontId="7"/>
  </si>
  <si>
    <t>24</t>
  </si>
  <si>
    <t>滋賀</t>
    <rPh sb="0" eb="2">
      <t>シガ</t>
    </rPh>
    <phoneticPr fontId="7"/>
  </si>
  <si>
    <t>25</t>
  </si>
  <si>
    <t>京都</t>
    <rPh sb="0" eb="2">
      <t>キョウト</t>
    </rPh>
    <phoneticPr fontId="7"/>
  </si>
  <si>
    <t>26</t>
  </si>
  <si>
    <t>大阪</t>
    <rPh sb="0" eb="2">
      <t>オオサカ</t>
    </rPh>
    <phoneticPr fontId="7"/>
  </si>
  <si>
    <t>27</t>
  </si>
  <si>
    <t>兵庫</t>
    <rPh sb="0" eb="2">
      <t>ヒョウゴ</t>
    </rPh>
    <phoneticPr fontId="7"/>
  </si>
  <si>
    <t>28</t>
  </si>
  <si>
    <t>奈良</t>
    <rPh sb="0" eb="2">
      <t>ナラ</t>
    </rPh>
    <phoneticPr fontId="7"/>
  </si>
  <si>
    <t>29</t>
  </si>
  <si>
    <t>和歌山</t>
    <rPh sb="0" eb="3">
      <t>ワカヤマ</t>
    </rPh>
    <phoneticPr fontId="7"/>
  </si>
  <si>
    <t>30</t>
  </si>
  <si>
    <t>鳥取</t>
    <rPh sb="0" eb="2">
      <t>トットリ</t>
    </rPh>
    <phoneticPr fontId="7"/>
  </si>
  <si>
    <t>31</t>
  </si>
  <si>
    <t>島根</t>
    <rPh sb="0" eb="2">
      <t>シマネ</t>
    </rPh>
    <phoneticPr fontId="7"/>
  </si>
  <si>
    <t>32</t>
  </si>
  <si>
    <t>岡山</t>
    <rPh sb="0" eb="2">
      <t>オカヤマ</t>
    </rPh>
    <phoneticPr fontId="7"/>
  </si>
  <si>
    <t>33</t>
  </si>
  <si>
    <t>広島</t>
    <rPh sb="0" eb="2">
      <t>ヒロシマ</t>
    </rPh>
    <phoneticPr fontId="7"/>
  </si>
  <si>
    <t>34</t>
  </si>
  <si>
    <t>山口</t>
    <rPh sb="0" eb="2">
      <t>ヤマグチ</t>
    </rPh>
    <phoneticPr fontId="7"/>
  </si>
  <si>
    <t>35</t>
  </si>
  <si>
    <t>徳島</t>
    <rPh sb="0" eb="2">
      <t>トクシマ</t>
    </rPh>
    <phoneticPr fontId="7"/>
  </si>
  <si>
    <t>36</t>
  </si>
  <si>
    <t>香川</t>
    <rPh sb="0" eb="2">
      <t>カガワ</t>
    </rPh>
    <phoneticPr fontId="7"/>
  </si>
  <si>
    <t>37</t>
  </si>
  <si>
    <t>愛媛</t>
    <rPh sb="0" eb="2">
      <t>エヒメ</t>
    </rPh>
    <phoneticPr fontId="7"/>
  </si>
  <si>
    <t>38</t>
  </si>
  <si>
    <t>高知</t>
    <rPh sb="0" eb="2">
      <t>コウチ</t>
    </rPh>
    <phoneticPr fontId="7"/>
  </si>
  <si>
    <t>39</t>
  </si>
  <si>
    <t>福岡</t>
    <rPh sb="0" eb="2">
      <t>フクオカ</t>
    </rPh>
    <phoneticPr fontId="7"/>
  </si>
  <si>
    <t>40</t>
  </si>
  <si>
    <t>佐賀</t>
    <rPh sb="0" eb="2">
      <t>サガ</t>
    </rPh>
    <phoneticPr fontId="7"/>
  </si>
  <si>
    <t>41</t>
  </si>
  <si>
    <t>長崎</t>
    <rPh sb="0" eb="2">
      <t>ナガサキ</t>
    </rPh>
    <phoneticPr fontId="7"/>
  </si>
  <si>
    <t>42</t>
  </si>
  <si>
    <t>熊本</t>
    <rPh sb="0" eb="2">
      <t>クマモト</t>
    </rPh>
    <phoneticPr fontId="7"/>
  </si>
  <si>
    <t>43</t>
  </si>
  <si>
    <t>大分</t>
    <rPh sb="0" eb="2">
      <t>オオイタ</t>
    </rPh>
    <phoneticPr fontId="7"/>
  </si>
  <si>
    <t>44</t>
  </si>
  <si>
    <t>宮崎</t>
    <rPh sb="0" eb="2">
      <t>ミヤザキ</t>
    </rPh>
    <phoneticPr fontId="7"/>
  </si>
  <si>
    <t>45</t>
  </si>
  <si>
    <t>鹿児島</t>
    <rPh sb="0" eb="3">
      <t>カゴシマ</t>
    </rPh>
    <phoneticPr fontId="7"/>
  </si>
  <si>
    <t>46</t>
  </si>
  <si>
    <t>沖縄</t>
    <rPh sb="0" eb="2">
      <t>オキナワ</t>
    </rPh>
    <phoneticPr fontId="7"/>
  </si>
  <si>
    <t>47</t>
  </si>
  <si>
    <t>申込責任者氏名</t>
    <rPh sb="0" eb="2">
      <t>モウシコミ</t>
    </rPh>
    <rPh sb="2" eb="5">
      <t>セキニンシャ</t>
    </rPh>
    <rPh sb="5" eb="7">
      <t>シメイ</t>
    </rPh>
    <phoneticPr fontId="7"/>
  </si>
  <si>
    <t>陸協</t>
    <rPh sb="0" eb="1">
      <t>リク</t>
    </rPh>
    <rPh sb="1" eb="2">
      <t>キョウ</t>
    </rPh>
    <phoneticPr fontId="7"/>
  </si>
  <si>
    <t>他陸協登録高校／大学／一般　参加料計算欄</t>
    <rPh sb="0" eb="1">
      <t>タ</t>
    </rPh>
    <rPh sb="1" eb="3">
      <t>リクキョウ</t>
    </rPh>
    <rPh sb="3" eb="5">
      <t>トウロク</t>
    </rPh>
    <rPh sb="5" eb="7">
      <t>コウコウ</t>
    </rPh>
    <rPh sb="8" eb="10">
      <t>ダイガク</t>
    </rPh>
    <rPh sb="11" eb="13">
      <t>イッパン</t>
    </rPh>
    <rPh sb="14" eb="16">
      <t>サンカ</t>
    </rPh>
    <rPh sb="16" eb="17">
      <t>リョウ</t>
    </rPh>
    <rPh sb="17" eb="19">
      <t>ケイサン</t>
    </rPh>
    <rPh sb="19" eb="20">
      <t>ラン</t>
    </rPh>
    <phoneticPr fontId="7"/>
  </si>
  <si>
    <t>単価</t>
    <rPh sb="0" eb="2">
      <t>タンカ</t>
    </rPh>
    <phoneticPr fontId="7"/>
  </si>
  <si>
    <t>男子</t>
    <rPh sb="0" eb="2">
      <t>ダンシ</t>
    </rPh>
    <phoneticPr fontId="7"/>
  </si>
  <si>
    <t>女子</t>
    <rPh sb="0" eb="2">
      <t>ジョシ</t>
    </rPh>
    <phoneticPr fontId="7"/>
  </si>
  <si>
    <t>合計</t>
    <rPh sb="0" eb="2">
      <t>ゴウケイ</t>
    </rPh>
    <phoneticPr fontId="7"/>
  </si>
  <si>
    <t>金額</t>
    <rPh sb="0" eb="2">
      <t>キンガク</t>
    </rPh>
    <phoneticPr fontId="7"/>
  </si>
  <si>
    <t>ＮＣ代金</t>
    <rPh sb="2" eb="4">
      <t>ダイキン</t>
    </rPh>
    <phoneticPr fontId="7"/>
  </si>
  <si>
    <t>１種目</t>
    <rPh sb="1" eb="3">
      <t>シュモク</t>
    </rPh>
    <phoneticPr fontId="7"/>
  </si>
  <si>
    <t>リレー
チーム数</t>
    <rPh sb="7" eb="8">
      <t>スウ</t>
    </rPh>
    <phoneticPr fontId="7"/>
  </si>
  <si>
    <t>ｴﾝﾄﾘｰ（第１種目）</t>
    <rPh sb="6" eb="7">
      <t>ダイ</t>
    </rPh>
    <rPh sb="8" eb="10">
      <t>シュモク</t>
    </rPh>
    <phoneticPr fontId="1"/>
  </si>
  <si>
    <t>種目</t>
    <rPh sb="0" eb="2">
      <t>シュモク</t>
    </rPh>
    <phoneticPr fontId="1"/>
  </si>
  <si>
    <t>①</t>
    <phoneticPr fontId="7"/>
  </si>
  <si>
    <t>②</t>
    <phoneticPr fontId="7"/>
  </si>
  <si>
    <t>メールｱﾄﾞﾚｽ</t>
    <phoneticPr fontId="7"/>
  </si>
  <si>
    <t>送信確認TEL</t>
    <rPh sb="0" eb="2">
      <t>ソウシン</t>
    </rPh>
    <rPh sb="2" eb="4">
      <t>カクニン</t>
    </rPh>
    <phoneticPr fontId="7"/>
  </si>
  <si>
    <t>①</t>
    <phoneticPr fontId="1"/>
  </si>
  <si>
    <t>②</t>
    <phoneticPr fontId="1"/>
  </si>
  <si>
    <t>クラス</t>
    <phoneticPr fontId="1"/>
  </si>
  <si>
    <t>小学混合</t>
    <rPh sb="0" eb="2">
      <t>ショウガク</t>
    </rPh>
    <rPh sb="2" eb="4">
      <t>コンゴウ</t>
    </rPh>
    <phoneticPr fontId="1"/>
  </si>
  <si>
    <t>４×１００ｍR</t>
    <phoneticPr fontId="1"/>
  </si>
  <si>
    <t>③</t>
    <phoneticPr fontId="1"/>
  </si>
  <si>
    <t>所属</t>
    <rPh sb="0" eb="2">
      <t>ショゾク</t>
    </rPh>
    <phoneticPr fontId="1"/>
  </si>
  <si>
    <t>クラス</t>
  </si>
  <si>
    <t>ｴﾝﾄﾘｰ（第２種目）道央所属のみ</t>
    <rPh sb="6" eb="7">
      <t>ダイ</t>
    </rPh>
    <rPh sb="8" eb="10">
      <t>シュモク</t>
    </rPh>
    <rPh sb="11" eb="15">
      <t>ドウオウショゾク</t>
    </rPh>
    <phoneticPr fontId="1"/>
  </si>
  <si>
    <t>1種目</t>
    <rPh sb="1" eb="3">
      <t>シュモク</t>
    </rPh>
    <phoneticPr fontId="1"/>
  </si>
  <si>
    <t>2種目</t>
    <rPh sb="1" eb="3">
      <t>シュモク</t>
    </rPh>
    <phoneticPr fontId="1"/>
  </si>
  <si>
    <t>２種目</t>
    <rPh sb="1" eb="3">
      <t>シュモク</t>
    </rPh>
    <phoneticPr fontId="1"/>
  </si>
  <si>
    <t>道央登録・大学／一般　参加料計算欄</t>
    <rPh sb="0" eb="2">
      <t>ドウオウ</t>
    </rPh>
    <rPh sb="2" eb="4">
      <t>トウロク</t>
    </rPh>
    <rPh sb="5" eb="7">
      <t>ダイガク</t>
    </rPh>
    <rPh sb="8" eb="10">
      <t>イッパン</t>
    </rPh>
    <rPh sb="11" eb="13">
      <t>サンカ</t>
    </rPh>
    <rPh sb="13" eb="14">
      <t>リョウ</t>
    </rPh>
    <rPh sb="14" eb="16">
      <t>ケイサン</t>
    </rPh>
    <rPh sb="16" eb="17">
      <t>ラン</t>
    </rPh>
    <phoneticPr fontId="7"/>
  </si>
  <si>
    <t>リレー</t>
    <phoneticPr fontId="1"/>
  </si>
  <si>
    <t>〇</t>
    <phoneticPr fontId="1"/>
  </si>
  <si>
    <t>男</t>
    <rPh sb="0" eb="1">
      <t>オトコ</t>
    </rPh>
    <phoneticPr fontId="1"/>
  </si>
  <si>
    <t>女</t>
    <rPh sb="0" eb="1">
      <t>オンナ</t>
    </rPh>
    <phoneticPr fontId="1"/>
  </si>
  <si>
    <t>S3</t>
    <phoneticPr fontId="1"/>
  </si>
  <si>
    <t>S4</t>
    <phoneticPr fontId="1"/>
  </si>
  <si>
    <t>S5</t>
    <phoneticPr fontId="1"/>
  </si>
  <si>
    <t>S6</t>
    <phoneticPr fontId="1"/>
  </si>
  <si>
    <t>J3</t>
    <phoneticPr fontId="1"/>
  </si>
  <si>
    <t>オホーツク</t>
  </si>
  <si>
    <t>北海道</t>
    <rPh sb="0" eb="3">
      <t>ホッカイドウ</t>
    </rPh>
    <phoneticPr fontId="7"/>
  </si>
  <si>
    <t>小学男子</t>
    <rPh sb="0" eb="4">
      <t>ショウカ</t>
    </rPh>
    <phoneticPr fontId="1"/>
  </si>
  <si>
    <t>中学男子</t>
    <rPh sb="0" eb="4">
      <t>チュウガクダンシ</t>
    </rPh>
    <phoneticPr fontId="1"/>
  </si>
  <si>
    <t>高校男子</t>
    <rPh sb="0" eb="4">
      <t>コウコウダンシ</t>
    </rPh>
    <phoneticPr fontId="1"/>
  </si>
  <si>
    <t>一般男子</t>
    <rPh sb="0" eb="4">
      <t>イッパンダンシ</t>
    </rPh>
    <phoneticPr fontId="1"/>
  </si>
  <si>
    <t>小学女子</t>
    <phoneticPr fontId="1"/>
  </si>
  <si>
    <t>中学女子</t>
    <phoneticPr fontId="1"/>
  </si>
  <si>
    <t>高校女子</t>
    <phoneticPr fontId="1"/>
  </si>
  <si>
    <t>一般女子</t>
    <phoneticPr fontId="1"/>
  </si>
  <si>
    <t>400mR</t>
    <phoneticPr fontId="1"/>
  </si>
  <si>
    <t>1600mR</t>
    <phoneticPr fontId="1"/>
  </si>
  <si>
    <t>プログラム記載のチーム名（全角７文字以内）</t>
    <rPh sb="5" eb="7">
      <t>キサイ</t>
    </rPh>
    <rPh sb="11" eb="12">
      <t>メイ</t>
    </rPh>
    <rPh sb="13" eb="15">
      <t>ゼンカク</t>
    </rPh>
    <rPh sb="16" eb="20">
      <t>モジイナイ</t>
    </rPh>
    <phoneticPr fontId="7" alignment="distributed"/>
  </si>
  <si>
    <t>所属団体名（学校名・チーム名）</t>
    <rPh sb="0" eb="2">
      <t>ショゾク</t>
    </rPh>
    <rPh sb="2" eb="4">
      <t>ダンタイ</t>
    </rPh>
    <rPh sb="4" eb="5">
      <t>メイ</t>
    </rPh>
    <rPh sb="6" eb="8">
      <t>ガッコウ</t>
    </rPh>
    <rPh sb="8" eb="9">
      <t>メイ</t>
    </rPh>
    <rPh sb="13" eb="14">
      <t>メイ</t>
    </rPh>
    <phoneticPr fontId="7" alignment="distributed"/>
  </si>
  <si>
    <t>受付番号</t>
    <rPh sb="0" eb="4">
      <t>ウケツケバンゴウ</t>
    </rPh>
    <phoneticPr fontId="1"/>
  </si>
  <si>
    <t>所属陸協</t>
    <rPh sb="0" eb="2">
      <t>ショゾク</t>
    </rPh>
    <rPh sb="2" eb="3">
      <t>リク</t>
    </rPh>
    <rPh sb="3" eb="4">
      <t>キョウ</t>
    </rPh>
    <phoneticPr fontId="1"/>
  </si>
  <si>
    <t>団体名（チーム名）</t>
    <rPh sb="0" eb="3">
      <t>ダンタイメイ</t>
    </rPh>
    <rPh sb="7" eb="8">
      <t>メイ</t>
    </rPh>
    <phoneticPr fontId="1"/>
  </si>
  <si>
    <t>プロ数</t>
    <rPh sb="2" eb="3">
      <t>スウ</t>
    </rPh>
    <phoneticPr fontId="1"/>
  </si>
  <si>
    <t>男子AB代金</t>
    <rPh sb="0" eb="2">
      <t>ダンシ</t>
    </rPh>
    <rPh sb="4" eb="6">
      <t>ダイキン</t>
    </rPh>
    <phoneticPr fontId="1"/>
  </si>
  <si>
    <t>女子AB代金</t>
    <rPh sb="0" eb="2">
      <t>ジョシ</t>
    </rPh>
    <rPh sb="4" eb="6">
      <t>ダイキン</t>
    </rPh>
    <phoneticPr fontId="1"/>
  </si>
  <si>
    <t>男子１種目</t>
    <rPh sb="0" eb="2">
      <t>ダンシ</t>
    </rPh>
    <rPh sb="3" eb="5">
      <t>シュモク</t>
    </rPh>
    <phoneticPr fontId="1"/>
  </si>
  <si>
    <t>人数</t>
    <rPh sb="0" eb="2">
      <t>ニンズウ</t>
    </rPh>
    <phoneticPr fontId="1"/>
  </si>
  <si>
    <t>男子２種目</t>
    <rPh sb="0" eb="2">
      <t>ダンシ</t>
    </rPh>
    <rPh sb="3" eb="5">
      <t>シュモク</t>
    </rPh>
    <phoneticPr fontId="1"/>
  </si>
  <si>
    <t>男子リレー</t>
    <rPh sb="0" eb="2">
      <t>ダンシ</t>
    </rPh>
    <phoneticPr fontId="1"/>
  </si>
  <si>
    <t>数</t>
    <rPh sb="0" eb="1">
      <t>スウ</t>
    </rPh>
    <phoneticPr fontId="1"/>
  </si>
  <si>
    <t>女子１種目</t>
    <rPh sb="3" eb="5">
      <t>シュモク</t>
    </rPh>
    <phoneticPr fontId="1"/>
  </si>
  <si>
    <t>女子２種目</t>
    <rPh sb="3" eb="5">
      <t>シュモク</t>
    </rPh>
    <phoneticPr fontId="1"/>
  </si>
  <si>
    <t>女子リレー</t>
    <phoneticPr fontId="1"/>
  </si>
  <si>
    <t>合計</t>
    <rPh sb="0" eb="2">
      <t>ゴウケイ</t>
    </rPh>
    <phoneticPr fontId="1"/>
  </si>
  <si>
    <t>領収書</t>
    <rPh sb="0" eb="3">
      <t>リョウシュウショ</t>
    </rPh>
    <phoneticPr fontId="1"/>
  </si>
  <si>
    <t>全体</t>
    <rPh sb="0" eb="2">
      <t>ゼンタイ</t>
    </rPh>
    <phoneticPr fontId="1"/>
  </si>
  <si>
    <t>道央登録・小学／中学／高校</t>
  </si>
  <si>
    <t>道央登録・大学／一般</t>
  </si>
  <si>
    <t>他陸協登録小学／中学</t>
  </si>
  <si>
    <t>他陸協登録高校／大学／一般</t>
  </si>
  <si>
    <t>AB数</t>
    <rPh sb="2" eb="3">
      <t>スウ</t>
    </rPh>
    <phoneticPr fontId="1"/>
  </si>
  <si>
    <t>領収書希望</t>
    <rPh sb="0" eb="3">
      <t>リョウシュウショ</t>
    </rPh>
    <rPh sb="3" eb="5">
      <t>キボウ</t>
    </rPh>
    <phoneticPr fontId="1"/>
  </si>
  <si>
    <t>全体</t>
    <rPh sb="0" eb="2">
      <t>ゼンタイ</t>
    </rPh>
    <phoneticPr fontId="1"/>
  </si>
  <si>
    <t>リレーのみ</t>
    <phoneticPr fontId="1"/>
  </si>
  <si>
    <t>浜崎　隆行</t>
    <rPh sb="0" eb="2">
      <t>ハマサキ</t>
    </rPh>
    <rPh sb="3" eb="5">
      <t>タカユキ</t>
    </rPh>
    <phoneticPr fontId="1"/>
  </si>
  <si>
    <t>リレー</t>
    <phoneticPr fontId="1"/>
  </si>
  <si>
    <t>A</t>
    <phoneticPr fontId="1"/>
  </si>
  <si>
    <t>B</t>
    <phoneticPr fontId="1"/>
  </si>
  <si>
    <t>C</t>
    <phoneticPr fontId="1"/>
  </si>
  <si>
    <t>D</t>
    <phoneticPr fontId="1"/>
  </si>
  <si>
    <t>E</t>
    <phoneticPr fontId="1"/>
  </si>
  <si>
    <t>F</t>
    <phoneticPr fontId="1"/>
  </si>
  <si>
    <t>G</t>
    <phoneticPr fontId="1"/>
  </si>
  <si>
    <t>H</t>
    <phoneticPr fontId="1"/>
  </si>
  <si>
    <t>1601mR</t>
  </si>
  <si>
    <t>所属名</t>
    <rPh sb="0" eb="3">
      <t>ショゾクメイ</t>
    </rPh>
    <phoneticPr fontId="1"/>
  </si>
  <si>
    <t>申込み責任者</t>
    <rPh sb="0" eb="2">
      <t>モウシコ</t>
    </rPh>
    <rPh sb="3" eb="6">
      <t>セキニンシャ</t>
    </rPh>
    <phoneticPr fontId="1"/>
  </si>
  <si>
    <t>電話番号</t>
    <rPh sb="0" eb="4">
      <t>デンワバンゴウ</t>
    </rPh>
    <phoneticPr fontId="1"/>
  </si>
  <si>
    <t>ﾒｰﾙｱﾄﾞﾚｽ</t>
    <phoneticPr fontId="1"/>
  </si>
  <si>
    <t>申込者所在地</t>
    <rPh sb="0" eb="3">
      <t>モウシコミシャ</t>
    </rPh>
    <rPh sb="3" eb="6">
      <t>ショザイチ</t>
    </rPh>
    <phoneticPr fontId="1"/>
  </si>
  <si>
    <t>審判A</t>
    <rPh sb="0" eb="2">
      <t>シンパン</t>
    </rPh>
    <phoneticPr fontId="1"/>
  </si>
  <si>
    <t>A希望１</t>
    <rPh sb="1" eb="3">
      <t>キボウ</t>
    </rPh>
    <phoneticPr fontId="1"/>
  </si>
  <si>
    <t>A希望２</t>
    <rPh sb="1" eb="3">
      <t>キボウ</t>
    </rPh>
    <phoneticPr fontId="1"/>
  </si>
  <si>
    <t>審判B</t>
    <rPh sb="0" eb="2">
      <t>シンパン</t>
    </rPh>
    <phoneticPr fontId="1"/>
  </si>
  <si>
    <t>B希望１</t>
    <rPh sb="1" eb="3">
      <t>キボウ</t>
    </rPh>
    <phoneticPr fontId="1"/>
  </si>
  <si>
    <t>B希望２</t>
    <rPh sb="1" eb="3">
      <t>キボウ</t>
    </rPh>
    <phoneticPr fontId="1"/>
  </si>
  <si>
    <t>審判C</t>
    <rPh sb="0" eb="2">
      <t>シンパン</t>
    </rPh>
    <phoneticPr fontId="1"/>
  </si>
  <si>
    <t>C希望１</t>
    <rPh sb="1" eb="3">
      <t>キボウ</t>
    </rPh>
    <phoneticPr fontId="1"/>
  </si>
  <si>
    <t>C希望２</t>
    <rPh sb="1" eb="3">
      <t>キボウ</t>
    </rPh>
    <phoneticPr fontId="1"/>
  </si>
  <si>
    <t>男子
(混合）</t>
    <rPh sb="0" eb="2">
      <t>ダンシ</t>
    </rPh>
    <rPh sb="4" eb="6">
      <t>コンゴウ</t>
    </rPh>
    <phoneticPr fontId="7"/>
  </si>
  <si>
    <t>*</t>
    <phoneticPr fontId="1"/>
  </si>
  <si>
    <t>各所属団体から１名以上の審判の協力をお願いします。「総括」で氏名報告をしてください。</t>
    <rPh sb="0" eb="1">
      <t>カク</t>
    </rPh>
    <rPh sb="1" eb="3">
      <t>ショゾク</t>
    </rPh>
    <rPh sb="3" eb="5">
      <t>ダンタイ</t>
    </rPh>
    <rPh sb="8" eb="9">
      <t>メイ</t>
    </rPh>
    <rPh sb="9" eb="11">
      <t>イジョウ</t>
    </rPh>
    <rPh sb="12" eb="14">
      <t>シンパン</t>
    </rPh>
    <rPh sb="15" eb="17">
      <t>キョウリョク</t>
    </rPh>
    <rPh sb="19" eb="20">
      <t>ネガ</t>
    </rPh>
    <phoneticPr fontId="7"/>
  </si>
  <si>
    <t>審判申し込みがない場合、申し込み競技者１名につき３００円の帯同審判料をいただきます。</t>
    <rPh sb="0" eb="3">
      <t>シンパンモウ</t>
    </rPh>
    <rPh sb="4" eb="5">
      <t>コ</t>
    </rPh>
    <rPh sb="9" eb="11">
      <t>バアイ</t>
    </rPh>
    <rPh sb="12" eb="13">
      <t>モウ</t>
    </rPh>
    <rPh sb="14" eb="15">
      <t>コ</t>
    </rPh>
    <rPh sb="16" eb="19">
      <t>キョウギシャ</t>
    </rPh>
    <rPh sb="20" eb="21">
      <t>メイ</t>
    </rPh>
    <rPh sb="27" eb="28">
      <t>エン</t>
    </rPh>
    <rPh sb="29" eb="31">
      <t>タイドウ</t>
    </rPh>
    <rPh sb="31" eb="33">
      <t>シンパン</t>
    </rPh>
    <rPh sb="33" eb="34">
      <t>リョウ</t>
    </rPh>
    <phoneticPr fontId="1"/>
  </si>
  <si>
    <t>帯同審判</t>
    <rPh sb="0" eb="2">
      <t>タイドウ</t>
    </rPh>
    <rPh sb="2" eb="4">
      <t>シンパン</t>
    </rPh>
    <phoneticPr fontId="1"/>
  </si>
  <si>
    <t>申し込み後２日以内に返信がない場合は確認の連絡をお願います。</t>
    <rPh sb="18" eb="20">
      <t>カクニン</t>
    </rPh>
    <rPh sb="21" eb="23">
      <t>レンラク</t>
    </rPh>
    <rPh sb="25" eb="26">
      <t>ネガ</t>
    </rPh>
    <phoneticPr fontId="7"/>
  </si>
  <si>
    <t>電話に出られない時間が多いのでショートメールを送信してください。</t>
    <rPh sb="0" eb="2">
      <t>デンワ</t>
    </rPh>
    <rPh sb="3" eb="4">
      <t>デ</t>
    </rPh>
    <rPh sb="8" eb="10">
      <t>ジカン</t>
    </rPh>
    <rPh sb="11" eb="12">
      <t>オオ</t>
    </rPh>
    <rPh sb="23" eb="25">
      <t>ソウシン</t>
    </rPh>
    <phoneticPr fontId="7"/>
  </si>
  <si>
    <t>r5dououentry@gmail.com</t>
    <phoneticPr fontId="1"/>
  </si>
  <si>
    <t>090-3817-5430</t>
    <phoneticPr fontId="1"/>
  </si>
  <si>
    <r>
      <rPr>
        <b/>
        <sz val="12"/>
        <rFont val="ＭＳ Ｐ明朝"/>
        <family val="1"/>
        <charset val="128"/>
      </rPr>
      <t>審判員氏名報告</t>
    </r>
    <r>
      <rPr>
        <b/>
        <sz val="12"/>
        <color indexed="10"/>
        <rFont val="ＭＳ Ｐ明朝"/>
        <family val="1"/>
        <charset val="128"/>
      </rPr>
      <t>（審判資格がなくてもかまいません。審判報告がない場合、帯同審判料が発生します）</t>
    </r>
    <rPh sb="0" eb="1">
      <t>シン</t>
    </rPh>
    <rPh sb="1" eb="3">
      <t>シンパン</t>
    </rPh>
    <rPh sb="3" eb="5">
      <t>シカク</t>
    </rPh>
    <rPh sb="24" eb="28">
      <t>シンパンホウコク</t>
    </rPh>
    <rPh sb="31" eb="33">
      <t>バアイ</t>
    </rPh>
    <rPh sb="34" eb="39">
      <t>タイドウシンパンリョウ</t>
    </rPh>
    <rPh sb="40" eb="42">
      <t>ハッセイ</t>
    </rPh>
    <phoneticPr fontId="7"/>
  </si>
  <si>
    <t>区分（該当の区分の下の欄で「〇」を選択）</t>
    <rPh sb="0" eb="2">
      <t>クブン</t>
    </rPh>
    <rPh sb="3" eb="5">
      <t>ガイトウ</t>
    </rPh>
    <rPh sb="6" eb="8">
      <t>クブン</t>
    </rPh>
    <rPh sb="9" eb="10">
      <t>シタ</t>
    </rPh>
    <rPh sb="11" eb="12">
      <t>ラン</t>
    </rPh>
    <rPh sb="17" eb="19">
      <t>センタク</t>
    </rPh>
    <phoneticPr fontId="7"/>
  </si>
  <si>
    <t>〇</t>
    <phoneticPr fontId="7"/>
  </si>
  <si>
    <t>区分</t>
    <rPh sb="0" eb="2">
      <t>クブン</t>
    </rPh>
    <phoneticPr fontId="1"/>
  </si>
  <si>
    <t>２０２４年</t>
    <rPh sb="4" eb="5">
      <t>ネン</t>
    </rPh>
    <phoneticPr fontId="1"/>
  </si>
  <si>
    <t>主　　　催</t>
    <rPh sb="0" eb="1">
      <t>シュ</t>
    </rPh>
    <rPh sb="4" eb="5">
      <t>モヨオ</t>
    </rPh>
    <phoneticPr fontId="1"/>
  </si>
  <si>
    <t>道央陸上競技協会</t>
    <rPh sb="0" eb="2">
      <t>ドウオウ</t>
    </rPh>
    <rPh sb="2" eb="4">
      <t>リクジョウ</t>
    </rPh>
    <rPh sb="4" eb="6">
      <t>キョウギ</t>
    </rPh>
    <rPh sb="6" eb="8">
      <t>キョウカイ</t>
    </rPh>
    <phoneticPr fontId="1"/>
  </si>
  <si>
    <t>主　　　管</t>
    <rPh sb="0" eb="1">
      <t>シュ</t>
    </rPh>
    <rPh sb="4" eb="5">
      <t>カン</t>
    </rPh>
    <phoneticPr fontId="1"/>
  </si>
  <si>
    <t>千歳陸上競技協会</t>
    <rPh sb="0" eb="2">
      <t>チトセ</t>
    </rPh>
    <rPh sb="2" eb="4">
      <t>リクジョウ</t>
    </rPh>
    <rPh sb="4" eb="6">
      <t>キョウギ</t>
    </rPh>
    <rPh sb="6" eb="8">
      <t>キョウカイ</t>
    </rPh>
    <phoneticPr fontId="1"/>
  </si>
  <si>
    <t>開催期日</t>
    <rPh sb="0" eb="2">
      <t>カイサイ</t>
    </rPh>
    <rPh sb="2" eb="4">
      <t>キジツ</t>
    </rPh>
    <phoneticPr fontId="1"/>
  </si>
  <si>
    <t>２０２４年　８月３日（土）～４日（日）</t>
    <rPh sb="4" eb="5">
      <t>ネン</t>
    </rPh>
    <rPh sb="7" eb="8">
      <t>ガツ</t>
    </rPh>
    <rPh sb="9" eb="10">
      <t>ニチ</t>
    </rPh>
    <rPh sb="11" eb="12">
      <t>ド</t>
    </rPh>
    <rPh sb="15" eb="16">
      <t>ニチ</t>
    </rPh>
    <rPh sb="17" eb="18">
      <t>ニチ</t>
    </rPh>
    <phoneticPr fontId="1"/>
  </si>
  <si>
    <t>会場開門</t>
    <rPh sb="0" eb="2">
      <t>カイジョウ</t>
    </rPh>
    <rPh sb="2" eb="4">
      <t>カイモン</t>
    </rPh>
    <phoneticPr fontId="1"/>
  </si>
  <si>
    <t>受付開始</t>
    <rPh sb="0" eb="2">
      <t>ウケツケ</t>
    </rPh>
    <rPh sb="2" eb="4">
      <t>カイシ</t>
    </rPh>
    <phoneticPr fontId="1"/>
  </si>
  <si>
    <t>競技開始</t>
    <rPh sb="0" eb="2">
      <t>キョウギ</t>
    </rPh>
    <rPh sb="2" eb="4">
      <t>カイシ</t>
    </rPh>
    <phoneticPr fontId="1"/>
  </si>
  <si>
    <t>9:00予定</t>
    <rPh sb="4" eb="6">
      <t>ヨテイ</t>
    </rPh>
    <phoneticPr fontId="1"/>
  </si>
  <si>
    <t>会　　　場</t>
    <rPh sb="0" eb="1">
      <t>カイ</t>
    </rPh>
    <rPh sb="4" eb="5">
      <t>バ</t>
    </rPh>
    <phoneticPr fontId="1"/>
  </si>
  <si>
    <t>千歳市　青葉陸上競技場</t>
    <rPh sb="0" eb="3">
      <t>チトセシ</t>
    </rPh>
    <rPh sb="4" eb="6">
      <t>アオバ</t>
    </rPh>
    <rPh sb="6" eb="8">
      <t>リクジョウ</t>
    </rPh>
    <rPh sb="8" eb="11">
      <t>キョウギジョウ</t>
    </rPh>
    <phoneticPr fontId="1"/>
  </si>
  <si>
    <t>（三種公認・全天候）</t>
    <rPh sb="1" eb="3">
      <t>サンシュ</t>
    </rPh>
    <rPh sb="3" eb="5">
      <t>コウニン</t>
    </rPh>
    <rPh sb="6" eb="9">
      <t>ゼンテンコウ</t>
    </rPh>
    <phoneticPr fontId="1"/>
  </si>
  <si>
    <t xml:space="preserve">   ℡　0123-23-8236</t>
    <phoneticPr fontId="1"/>
  </si>
  <si>
    <t>参加区分</t>
    <rPh sb="0" eb="2">
      <t>サンカ</t>
    </rPh>
    <rPh sb="2" eb="4">
      <t>クブン</t>
    </rPh>
    <phoneticPr fontId="1"/>
  </si>
  <si>
    <t>競技種目</t>
    <rPh sb="0" eb="2">
      <t>キョウギ</t>
    </rPh>
    <rPh sb="2" eb="4">
      <t>シュモク</t>
    </rPh>
    <phoneticPr fontId="1"/>
  </si>
  <si>
    <t>　　Ａ組</t>
    <rPh sb="3" eb="4">
      <t>クミ</t>
    </rPh>
    <phoneticPr fontId="1"/>
  </si>
  <si>
    <t>Ｂ組</t>
    <rPh sb="1" eb="2">
      <t>クミ</t>
    </rPh>
    <phoneticPr fontId="1"/>
  </si>
  <si>
    <t>①は３日</t>
    <rPh sb="3" eb="4">
      <t>ニチ</t>
    </rPh>
    <phoneticPr fontId="1"/>
  </si>
  <si>
    <t>②は４日</t>
    <rPh sb="3" eb="4">
      <t>ニチ</t>
    </rPh>
    <phoneticPr fontId="1"/>
  </si>
  <si>
    <t>に実施</t>
    <rPh sb="1" eb="3">
      <t>ジッシ</t>
    </rPh>
    <phoneticPr fontId="1"/>
  </si>
  <si>
    <t>種目クラス</t>
    <rPh sb="0" eb="2">
      <t>シュモク</t>
    </rPh>
    <phoneticPr fontId="37"/>
  </si>
  <si>
    <t>種目</t>
    <rPh sb="0" eb="2">
      <t>シュモク</t>
    </rPh>
    <phoneticPr fontId="37"/>
  </si>
  <si>
    <t>『A組』</t>
  </si>
  <si>
    <t>『B組』</t>
  </si>
  <si>
    <t>『共通』</t>
  </si>
  <si>
    <t>『３年』</t>
    <rPh sb="2" eb="3">
      <t>ネン</t>
    </rPh>
    <phoneticPr fontId="37"/>
  </si>
  <si>
    <t>女子</t>
    <rPh sb="0" eb="2">
      <t>ジョシ</t>
    </rPh>
    <phoneticPr fontId="1"/>
  </si>
  <si>
    <t>参加制限</t>
    <rPh sb="0" eb="2">
      <t>サンカ</t>
    </rPh>
    <rPh sb="2" eb="4">
      <t>セイゲン</t>
    </rPh>
    <phoneticPr fontId="1"/>
  </si>
  <si>
    <t>一人２種目（リレーを除く）までとする</t>
    <rPh sb="0" eb="2">
      <t>ヒトリ</t>
    </rPh>
    <rPh sb="3" eb="5">
      <t>シュモク</t>
    </rPh>
    <rPh sb="10" eb="11">
      <t>ノゾ</t>
    </rPh>
    <phoneticPr fontId="1"/>
  </si>
  <si>
    <t>競技規則</t>
    <rPh sb="0" eb="2">
      <t>キョウギ</t>
    </rPh>
    <rPh sb="2" eb="4">
      <t>キソク</t>
    </rPh>
    <phoneticPr fontId="1"/>
  </si>
  <si>
    <t>２０２４年、日本陸上競技連盟競技規則と本競技会規則による</t>
    <rPh sb="4" eb="5">
      <t>ネン</t>
    </rPh>
    <rPh sb="6" eb="8">
      <t>ニホン</t>
    </rPh>
    <rPh sb="8" eb="10">
      <t>リクジョウ</t>
    </rPh>
    <rPh sb="10" eb="12">
      <t>キョウギ</t>
    </rPh>
    <rPh sb="12" eb="14">
      <t>レンメイ</t>
    </rPh>
    <rPh sb="14" eb="16">
      <t>キョウギ</t>
    </rPh>
    <rPh sb="16" eb="18">
      <t>キソク</t>
    </rPh>
    <rPh sb="19" eb="20">
      <t>ホン</t>
    </rPh>
    <rPh sb="20" eb="23">
      <t>キョウギカイ</t>
    </rPh>
    <rPh sb="23" eb="25">
      <t>キソク</t>
    </rPh>
    <phoneticPr fontId="1"/>
  </si>
  <si>
    <t>申込方法</t>
    <rPh sb="0" eb="1">
      <t>モウ</t>
    </rPh>
    <rPh sb="1" eb="2">
      <t>コ</t>
    </rPh>
    <rPh sb="2" eb="4">
      <t>ホウホウ</t>
    </rPh>
    <phoneticPr fontId="1"/>
  </si>
  <si>
    <t>別紙申込用紙で申し込むこと　　＊様式厳守</t>
    <rPh sb="0" eb="2">
      <t>ベッシ</t>
    </rPh>
    <rPh sb="2" eb="3">
      <t>モウ</t>
    </rPh>
    <rPh sb="3" eb="4">
      <t>コ</t>
    </rPh>
    <rPh sb="4" eb="6">
      <t>ヨウシ</t>
    </rPh>
    <rPh sb="7" eb="8">
      <t>モウ</t>
    </rPh>
    <rPh sb="9" eb="10">
      <t>コ</t>
    </rPh>
    <rPh sb="16" eb="18">
      <t>ヨウシキ</t>
    </rPh>
    <rPh sb="18" eb="20">
      <t>ゲンシュ</t>
    </rPh>
    <phoneticPr fontId="1"/>
  </si>
  <si>
    <t>総括申込書　</t>
    <rPh sb="0" eb="2">
      <t>ソウカツ</t>
    </rPh>
    <rPh sb="2" eb="5">
      <t>モウシコミショ</t>
    </rPh>
    <phoneticPr fontId="1"/>
  </si>
  <si>
    <t>ﾒｰﾙのみの申込とする</t>
    <rPh sb="6" eb="7">
      <t>モウ</t>
    </rPh>
    <rPh sb="7" eb="8">
      <t>コ</t>
    </rPh>
    <phoneticPr fontId="1"/>
  </si>
  <si>
    <t>申込書の様式が変更になっているので、新しい様式で申し込んでください</t>
    <rPh sb="0" eb="3">
      <t>モウシコミショ</t>
    </rPh>
    <rPh sb="4" eb="6">
      <t>ヨウシキ</t>
    </rPh>
    <rPh sb="7" eb="9">
      <t>ヘンコウ</t>
    </rPh>
    <rPh sb="18" eb="19">
      <t>アタラ</t>
    </rPh>
    <rPh sb="21" eb="23">
      <t>ヨウシキ</t>
    </rPh>
    <rPh sb="24" eb="25">
      <t>モウ</t>
    </rPh>
    <rPh sb="26" eb="27">
      <t>コ</t>
    </rPh>
    <phoneticPr fontId="1"/>
  </si>
  <si>
    <t>申込期日</t>
    <rPh sb="0" eb="1">
      <t>モウ</t>
    </rPh>
    <rPh sb="1" eb="2">
      <t>コ</t>
    </rPh>
    <rPh sb="2" eb="4">
      <t>キジツ</t>
    </rPh>
    <phoneticPr fontId="1"/>
  </si>
  <si>
    <t>申込先</t>
    <rPh sb="0" eb="2">
      <t>モウシコミ</t>
    </rPh>
    <rPh sb="2" eb="3">
      <t>サキ</t>
    </rPh>
    <phoneticPr fontId="1"/>
  </si>
  <si>
    <t>※申し込みファイルにはチーム名（学校名）をつけてください。</t>
    <rPh sb="1" eb="2">
      <t>モウ</t>
    </rPh>
    <rPh sb="3" eb="4">
      <t>コ</t>
    </rPh>
    <rPh sb="14" eb="15">
      <t>メイ</t>
    </rPh>
    <rPh sb="16" eb="19">
      <t>ガッコウメイ</t>
    </rPh>
    <phoneticPr fontId="1"/>
  </si>
  <si>
    <t>参加料</t>
    <rPh sb="0" eb="2">
      <t>サンカ</t>
    </rPh>
    <rPh sb="2" eb="3">
      <t>リョウ</t>
    </rPh>
    <phoneticPr fontId="1"/>
  </si>
  <si>
    <t>１種目参加</t>
    <rPh sb="1" eb="3">
      <t>シュモク</t>
    </rPh>
    <rPh sb="3" eb="5">
      <t>サンカ</t>
    </rPh>
    <phoneticPr fontId="1"/>
  </si>
  <si>
    <t>２種目参加</t>
    <rPh sb="1" eb="3">
      <t>シュモク</t>
    </rPh>
    <rPh sb="3" eb="5">
      <t>サンカ</t>
    </rPh>
    <phoneticPr fontId="1"/>
  </si>
  <si>
    <t>リレー　（1ﾁｰﾑ）</t>
    <phoneticPr fontId="1"/>
  </si>
  <si>
    <t>アスリートビブス（AB）</t>
    <phoneticPr fontId="1"/>
  </si>
  <si>
    <t>２０２４年度道央陸協にAB未登録の競技者は　AB代金　一人5００円を徴収します</t>
    <rPh sb="4" eb="6">
      <t>ネンド</t>
    </rPh>
    <rPh sb="6" eb="8">
      <t>ドウオウ</t>
    </rPh>
    <rPh sb="8" eb="10">
      <t>リクキョウ</t>
    </rPh>
    <rPh sb="13" eb="16">
      <t>ミトウロク</t>
    </rPh>
    <rPh sb="17" eb="20">
      <t>キョウギシャ</t>
    </rPh>
    <rPh sb="24" eb="26">
      <t>ダイキン</t>
    </rPh>
    <rPh sb="27" eb="29">
      <t>ヒトリ</t>
    </rPh>
    <rPh sb="32" eb="33">
      <t>エン</t>
    </rPh>
    <rPh sb="34" eb="36">
      <t>チョウシュウ</t>
    </rPh>
    <phoneticPr fontId="1"/>
  </si>
  <si>
    <t>既に、今シーズン　道央陸協のABを取得しているものは、その番号を記載のこと</t>
    <rPh sb="0" eb="1">
      <t>スデ</t>
    </rPh>
    <rPh sb="3" eb="4">
      <t>コン</t>
    </rPh>
    <rPh sb="9" eb="11">
      <t>ドウオウ</t>
    </rPh>
    <rPh sb="11" eb="13">
      <t>リクキョウ</t>
    </rPh>
    <rPh sb="17" eb="19">
      <t>シュトク</t>
    </rPh>
    <rPh sb="29" eb="31">
      <t>バンゴウ</t>
    </rPh>
    <rPh sb="32" eb="34">
      <t>キサイ</t>
    </rPh>
    <phoneticPr fontId="1"/>
  </si>
  <si>
    <t>今回発行されたABは今シーズン、道央の競技会・記録会全てに使用できます</t>
    <rPh sb="0" eb="2">
      <t>コンカイ</t>
    </rPh>
    <rPh sb="2" eb="4">
      <t>ハッコウ</t>
    </rPh>
    <rPh sb="10" eb="11">
      <t>コン</t>
    </rPh>
    <rPh sb="16" eb="18">
      <t>ドウオウ</t>
    </rPh>
    <rPh sb="19" eb="22">
      <t>キョウギカイ</t>
    </rPh>
    <rPh sb="23" eb="25">
      <t>キロク</t>
    </rPh>
    <rPh sb="25" eb="26">
      <t>カイ</t>
    </rPh>
    <rPh sb="26" eb="27">
      <t>スベ</t>
    </rPh>
    <rPh sb="29" eb="31">
      <t>シヨウ</t>
    </rPh>
    <phoneticPr fontId="1"/>
  </si>
  <si>
    <t>④</t>
    <phoneticPr fontId="1"/>
  </si>
  <si>
    <t>今回発行されたABを次回からの申込時に必ず記載してください</t>
    <rPh sb="0" eb="2">
      <t>コンカイ</t>
    </rPh>
    <rPh sb="2" eb="4">
      <t>ハッコウ</t>
    </rPh>
    <rPh sb="10" eb="12">
      <t>ジカイ</t>
    </rPh>
    <rPh sb="15" eb="17">
      <t>モウシコミ</t>
    </rPh>
    <rPh sb="17" eb="18">
      <t>ジ</t>
    </rPh>
    <rPh sb="19" eb="20">
      <t>カナラ</t>
    </rPh>
    <rPh sb="21" eb="23">
      <t>キサイ</t>
    </rPh>
    <phoneticPr fontId="1"/>
  </si>
  <si>
    <t>⑤</t>
    <phoneticPr fontId="1"/>
  </si>
  <si>
    <t>ABは各自で保管してください</t>
    <rPh sb="3" eb="5">
      <t>カクジ</t>
    </rPh>
    <rPh sb="6" eb="8">
      <t>ホカン</t>
    </rPh>
    <phoneticPr fontId="1"/>
  </si>
  <si>
    <t>賞</t>
    <rPh sb="0" eb="1">
      <t>ショウ</t>
    </rPh>
    <phoneticPr fontId="1"/>
  </si>
  <si>
    <t>競技役員</t>
    <rPh sb="0" eb="2">
      <t>キョウギ</t>
    </rPh>
    <rPh sb="2" eb="4">
      <t>ヤクイン</t>
    </rPh>
    <phoneticPr fontId="1"/>
  </si>
  <si>
    <t>選手引率</t>
    <rPh sb="0" eb="2">
      <t>センシュ</t>
    </rPh>
    <rPh sb="2" eb="4">
      <t>インソツ</t>
    </rPh>
    <phoneticPr fontId="1"/>
  </si>
  <si>
    <t>路上駐車は絶対にしないこと</t>
    <rPh sb="0" eb="2">
      <t>ロジョウ</t>
    </rPh>
    <rPh sb="2" eb="4">
      <t>チュウシャ</t>
    </rPh>
    <rPh sb="5" eb="7">
      <t>ゼッタイ</t>
    </rPh>
    <phoneticPr fontId="1"/>
  </si>
  <si>
    <t>駐車場は、サッカー場横の駐車場を利用してください。</t>
    <rPh sb="0" eb="3">
      <t>チュウシャジョウ</t>
    </rPh>
    <phoneticPr fontId="1"/>
  </si>
  <si>
    <t>駐車場</t>
    <rPh sb="0" eb="3">
      <t>チュウシャジョウ</t>
    </rPh>
    <phoneticPr fontId="1"/>
  </si>
  <si>
    <t>審判業務についた方には昼食と交通費補助金を支給します。</t>
    <rPh sb="0" eb="2">
      <t>シンパン</t>
    </rPh>
    <rPh sb="2" eb="4">
      <t>ギョウム</t>
    </rPh>
    <rPh sb="8" eb="9">
      <t>ホウ</t>
    </rPh>
    <rPh sb="11" eb="13">
      <t>チュウショク</t>
    </rPh>
    <rPh sb="14" eb="17">
      <t>コウツウヒ</t>
    </rPh>
    <rPh sb="17" eb="20">
      <t>ホジョキン</t>
    </rPh>
    <rPh sb="21" eb="23">
      <t>シキュウ</t>
    </rPh>
    <phoneticPr fontId="7"/>
  </si>
  <si>
    <t>その他</t>
    <rPh sb="2" eb="3">
      <t>タ</t>
    </rPh>
    <phoneticPr fontId="1"/>
  </si>
  <si>
    <t>最高記録は下記のように入力してください。</t>
    <rPh sb="0" eb="4">
      <t>サイコウキロク</t>
    </rPh>
    <rPh sb="5" eb="7">
      <t>カキ</t>
    </rPh>
    <rPh sb="11" eb="13">
      <t>ニュウリョク</t>
    </rPh>
    <phoneticPr fontId="1"/>
  </si>
  <si>
    <t>トラック</t>
    <phoneticPr fontId="1"/>
  </si>
  <si>
    <t>→</t>
    <phoneticPr fontId="1"/>
  </si>
  <si>
    <t>12秒34</t>
    <phoneticPr fontId="1"/>
  </si>
  <si>
    <t>1分23秒60</t>
    <phoneticPr fontId="1"/>
  </si>
  <si>
    <t>ﾌｨｰﾙﾄﾞ</t>
    <phoneticPr fontId="1"/>
  </si>
  <si>
    <t>5m67</t>
    <phoneticPr fontId="1"/>
  </si>
  <si>
    <t>ファイル内の数式は、消したり変更せずに入力を行ってください。</t>
    <rPh sb="4" eb="5">
      <t>ナイ</t>
    </rPh>
    <rPh sb="6" eb="8">
      <t>スウシキ</t>
    </rPh>
    <rPh sb="10" eb="11">
      <t>ケ</t>
    </rPh>
    <rPh sb="14" eb="16">
      <t>ヘンコウ</t>
    </rPh>
    <rPh sb="19" eb="21">
      <t>ニュウリョク</t>
    </rPh>
    <rPh sb="22" eb="23">
      <t>オコナ</t>
    </rPh>
    <phoneticPr fontId="1"/>
  </si>
  <si>
    <t>７月１５日（月）～</t>
    <rPh sb="1" eb="2">
      <t>ガツ</t>
    </rPh>
    <rPh sb="4" eb="5">
      <t>ニチ</t>
    </rPh>
    <rPh sb="6" eb="7">
      <t>ツキ</t>
    </rPh>
    <phoneticPr fontId="1"/>
  </si>
  <si>
    <t>７月１８日（木）19:00</t>
    <rPh sb="1" eb="2">
      <t>ガツ</t>
    </rPh>
    <rPh sb="4" eb="5">
      <t>ニチ</t>
    </rPh>
    <rPh sb="6" eb="7">
      <t>モク</t>
    </rPh>
    <phoneticPr fontId="1"/>
  </si>
  <si>
    <t>ｴﾝﾄﾘｰ（第２種目）</t>
    <rPh sb="6" eb="7">
      <t>ダイ</t>
    </rPh>
    <rPh sb="8" eb="10">
      <t>シュモク</t>
    </rPh>
    <phoneticPr fontId="1"/>
  </si>
  <si>
    <t>出場</t>
    <rPh sb="0" eb="2">
      <t>シュツジョウ</t>
    </rPh>
    <phoneticPr fontId="1"/>
  </si>
  <si>
    <t>共通400mR</t>
    <rPh sb="0" eb="2">
      <t>キョウツウ</t>
    </rPh>
    <phoneticPr fontId="1"/>
  </si>
  <si>
    <t>1・2年400mR</t>
    <rPh sb="3" eb="4">
      <t>ネン</t>
    </rPh>
    <phoneticPr fontId="1"/>
  </si>
  <si>
    <t>『A組』男</t>
    <rPh sb="4" eb="5">
      <t>オトコ</t>
    </rPh>
    <phoneticPr fontId="1"/>
  </si>
  <si>
    <t>『B組』男</t>
    <rPh sb="4" eb="5">
      <t>オトコ</t>
    </rPh>
    <phoneticPr fontId="1"/>
  </si>
  <si>
    <t>『A組』女</t>
    <rPh sb="4" eb="5">
      <t>ジョ</t>
    </rPh>
    <phoneticPr fontId="1"/>
  </si>
  <si>
    <t>『B組』女</t>
    <rPh sb="3" eb="4">
      <t>オトコ</t>
    </rPh>
    <rPh sb="4" eb="5">
      <t>ジョ</t>
    </rPh>
    <phoneticPr fontId="1"/>
  </si>
  <si>
    <r>
      <t>2024　道央</t>
    </r>
    <r>
      <rPr>
        <b/>
        <sz val="14"/>
        <color indexed="12"/>
        <rFont val="ＭＳ Ｐ明朝"/>
        <family val="1"/>
        <charset val="128"/>
      </rPr>
      <t>小学</t>
    </r>
    <r>
      <rPr>
        <b/>
        <sz val="14"/>
        <rFont val="ＭＳ Ｐ明朝"/>
        <family val="1"/>
        <charset val="128"/>
      </rPr>
      <t>陸上競技選手権大会開催要項</t>
    </r>
    <rPh sb="5" eb="7">
      <t>ドウオウ</t>
    </rPh>
    <rPh sb="7" eb="9">
      <t>ショウガク</t>
    </rPh>
    <rPh sb="9" eb="11">
      <t>リクジョウ</t>
    </rPh>
    <rPh sb="11" eb="13">
      <t>キョウギ</t>
    </rPh>
    <rPh sb="13" eb="16">
      <t>センシュケン</t>
    </rPh>
    <rPh sb="16" eb="18">
      <t>タイカイ</t>
    </rPh>
    <rPh sb="18" eb="20">
      <t>カイサイ</t>
    </rPh>
    <rPh sb="20" eb="22">
      <t>ヨウコウ</t>
    </rPh>
    <phoneticPr fontId="1"/>
  </si>
  <si>
    <t>（２０２４年　道央中学陸上競技選手権大会が同日開催されます）</t>
    <rPh sb="5" eb="6">
      <t>ネン</t>
    </rPh>
    <rPh sb="9" eb="11">
      <t>チュウガク</t>
    </rPh>
    <rPh sb="21" eb="23">
      <t>ドウジツ</t>
    </rPh>
    <rPh sb="23" eb="25">
      <t>カイサイ</t>
    </rPh>
    <phoneticPr fontId="1"/>
  </si>
  <si>
    <t>小学生</t>
    <rPh sb="0" eb="3">
      <t>ショウガクセイ</t>
    </rPh>
    <phoneticPr fontId="1"/>
  </si>
  <si>
    <t>本年度の全道小学大会にエントリーした競技者（リレーを含む）はA組に出場のこと</t>
    <rPh sb="0" eb="1">
      <t>ホン</t>
    </rPh>
    <rPh sb="1" eb="3">
      <t>ネンド</t>
    </rPh>
    <rPh sb="4" eb="6">
      <t>ゼンドウ</t>
    </rPh>
    <rPh sb="6" eb="8">
      <t>ショウガク</t>
    </rPh>
    <rPh sb="26" eb="27">
      <t>フク</t>
    </rPh>
    <phoneticPr fontId="1"/>
  </si>
  <si>
    <t>①</t>
    <phoneticPr fontId="1"/>
  </si>
  <si>
    <t>②</t>
    <phoneticPr fontId="1"/>
  </si>
  <si>
    <t>道央陸協以外の競技者</t>
    <rPh sb="0" eb="2">
      <t>ドウオウ</t>
    </rPh>
    <rPh sb="2" eb="4">
      <t>リクキョウ</t>
    </rPh>
    <rPh sb="4" eb="6">
      <t>イガイ</t>
    </rPh>
    <rPh sb="7" eb="10">
      <t>キョウギシャ</t>
    </rPh>
    <phoneticPr fontId="1"/>
  </si>
  <si>
    <t>全道中学生大会の出場資格を得ることができなかった道央陸協の競技者</t>
    <rPh sb="0" eb="1">
      <t>ゼン</t>
    </rPh>
    <rPh sb="1" eb="2">
      <t>ミチ</t>
    </rPh>
    <rPh sb="2" eb="4">
      <t>チュウガク</t>
    </rPh>
    <rPh sb="4" eb="5">
      <t>セイ</t>
    </rPh>
    <rPh sb="5" eb="7">
      <t>タイカイ</t>
    </rPh>
    <rPh sb="8" eb="10">
      <t>シュツジョウ</t>
    </rPh>
    <rPh sb="10" eb="12">
      <t>シカク</t>
    </rPh>
    <rPh sb="13" eb="14">
      <t>エ</t>
    </rPh>
    <rPh sb="24" eb="26">
      <t>ドウオウ</t>
    </rPh>
    <rPh sb="26" eb="28">
      <t>リクキョウ</t>
    </rPh>
    <rPh sb="29" eb="32">
      <t>キョウギシャ</t>
    </rPh>
    <phoneticPr fontId="1"/>
  </si>
  <si>
    <t>A組６年</t>
    <rPh sb="1" eb="2">
      <t>クミ</t>
    </rPh>
    <phoneticPr fontId="1"/>
  </si>
  <si>
    <t>①１００ｍ</t>
    <phoneticPr fontId="1"/>
  </si>
  <si>
    <t>②１５００ｍ</t>
    <phoneticPr fontId="1"/>
  </si>
  <si>
    <t>②走幅跳</t>
    <rPh sb="1" eb="2">
      <t>ハシ</t>
    </rPh>
    <rPh sb="2" eb="4">
      <t>ハバト</t>
    </rPh>
    <phoneticPr fontId="1"/>
  </si>
  <si>
    <t>②ｼﾞｬﾍﾞﾘｯｸﾎﾞｰﾙ</t>
    <phoneticPr fontId="1"/>
  </si>
  <si>
    <t>B組６年</t>
    <rPh sb="1" eb="2">
      <t>クミ</t>
    </rPh>
    <phoneticPr fontId="1"/>
  </si>
  <si>
    <t>A組５年</t>
    <rPh sb="1" eb="2">
      <t>クミ</t>
    </rPh>
    <phoneticPr fontId="1"/>
  </si>
  <si>
    <t>B組５年</t>
    <rPh sb="1" eb="2">
      <t>クミ</t>
    </rPh>
    <phoneticPr fontId="1"/>
  </si>
  <si>
    <t>A組３年</t>
    <rPh sb="1" eb="2">
      <t>クミ</t>
    </rPh>
    <phoneticPr fontId="1"/>
  </si>
  <si>
    <t>B組３年</t>
    <rPh sb="1" eb="2">
      <t>クミ</t>
    </rPh>
    <phoneticPr fontId="1"/>
  </si>
  <si>
    <t>②８００ｍ</t>
    <phoneticPr fontId="1"/>
  </si>
  <si>
    <t>A組４年</t>
    <rPh sb="1" eb="2">
      <t>クミ</t>
    </rPh>
    <phoneticPr fontId="1"/>
  </si>
  <si>
    <t>B組４年</t>
    <rPh sb="1" eb="2">
      <t>クミ</t>
    </rPh>
    <phoneticPr fontId="1"/>
  </si>
  <si>
    <t>共通２年</t>
    <rPh sb="0" eb="2">
      <t>キョウツウ</t>
    </rPh>
    <rPh sb="3" eb="4">
      <t>ネン</t>
    </rPh>
    <phoneticPr fontId="1"/>
  </si>
  <si>
    <t>共通１年</t>
    <rPh sb="0" eb="2">
      <t>キョウツウ</t>
    </rPh>
    <rPh sb="3" eb="4">
      <t>ネン</t>
    </rPh>
    <phoneticPr fontId="1"/>
  </si>
  <si>
    <t>記録証</t>
    <rPh sb="0" eb="3">
      <t>キロクショウ</t>
    </rPh>
    <phoneticPr fontId="1"/>
  </si>
  <si>
    <t>①</t>
    <phoneticPr fontId="1"/>
  </si>
  <si>
    <t>記録は、後日はホームページに掲載されますので、ご利用ください</t>
    <rPh sb="0" eb="2">
      <t>キロク</t>
    </rPh>
    <rPh sb="4" eb="6">
      <t>ゴジツ</t>
    </rPh>
    <rPh sb="14" eb="16">
      <t>ケイサイ</t>
    </rPh>
    <rPh sb="24" eb="26">
      <t>リヨウ</t>
    </rPh>
    <phoneticPr fontId="1"/>
  </si>
  <si>
    <t>本大会では記録証は発行しない</t>
    <rPh sb="0" eb="3">
      <t>ホンタイカイ</t>
    </rPh>
    <rPh sb="5" eb="7">
      <t>キロク</t>
    </rPh>
    <rPh sb="7" eb="8">
      <t>ショウ</t>
    </rPh>
    <rPh sb="9" eb="11">
      <t>ハッコウ</t>
    </rPh>
    <phoneticPr fontId="1"/>
  </si>
  <si>
    <t>②</t>
    <phoneticPr fontId="1"/>
  </si>
  <si>
    <t>クラブ（少年団）指導者、または保護者が必ず引率いてください</t>
    <rPh sb="4" eb="7">
      <t>ショウネンダン</t>
    </rPh>
    <rPh sb="8" eb="11">
      <t>シドウシャ</t>
    </rPh>
    <rPh sb="15" eb="18">
      <t>ホゴシャ</t>
    </rPh>
    <rPh sb="19" eb="20">
      <t>カナラ</t>
    </rPh>
    <rPh sb="21" eb="23">
      <t>インソツ</t>
    </rPh>
    <phoneticPr fontId="1"/>
  </si>
  <si>
    <t>道央小学</t>
    <rPh sb="0" eb="2">
      <t>ドウオウ</t>
    </rPh>
    <rPh sb="2" eb="4">
      <t>ショウガク</t>
    </rPh>
    <phoneticPr fontId="1"/>
  </si>
  <si>
    <t>他陸協小学</t>
    <rPh sb="0" eb="1">
      <t>タ</t>
    </rPh>
    <rPh sb="1" eb="3">
      <t>リクキョウ</t>
    </rPh>
    <rPh sb="3" eb="5">
      <t>ショウガク</t>
    </rPh>
    <phoneticPr fontId="1"/>
  </si>
  <si>
    <t>参加料</t>
    <rPh sb="0" eb="3">
      <t>サンカリョウ</t>
    </rPh>
    <phoneticPr fontId="1"/>
  </si>
  <si>
    <t>A組６年男</t>
    <rPh sb="1" eb="2">
      <t>クミ</t>
    </rPh>
    <rPh sb="4" eb="5">
      <t>オトコ</t>
    </rPh>
    <phoneticPr fontId="1"/>
  </si>
  <si>
    <t>B組６年男</t>
    <rPh sb="1" eb="2">
      <t>クミ</t>
    </rPh>
    <rPh sb="4" eb="5">
      <t>オトコ</t>
    </rPh>
    <phoneticPr fontId="1"/>
  </si>
  <si>
    <t>A組５年男</t>
    <rPh sb="1" eb="2">
      <t>クミ</t>
    </rPh>
    <rPh sb="4" eb="5">
      <t>オトコ</t>
    </rPh>
    <phoneticPr fontId="1"/>
  </si>
  <si>
    <t>B組５年男</t>
    <rPh sb="1" eb="2">
      <t>クミ</t>
    </rPh>
    <rPh sb="4" eb="5">
      <t>オトコ</t>
    </rPh>
    <phoneticPr fontId="1"/>
  </si>
  <si>
    <t>A組４年男</t>
    <rPh sb="1" eb="2">
      <t>クミ</t>
    </rPh>
    <rPh sb="4" eb="5">
      <t>オトコ</t>
    </rPh>
    <phoneticPr fontId="1"/>
  </si>
  <si>
    <t>B組４年男</t>
    <rPh sb="1" eb="2">
      <t>クミ</t>
    </rPh>
    <rPh sb="4" eb="5">
      <t>オトコ</t>
    </rPh>
    <phoneticPr fontId="1"/>
  </si>
  <si>
    <t>A組３年男</t>
    <rPh sb="1" eb="2">
      <t>クミ</t>
    </rPh>
    <rPh sb="4" eb="5">
      <t>オトコ</t>
    </rPh>
    <phoneticPr fontId="1"/>
  </si>
  <si>
    <t>B組３年男</t>
    <rPh sb="1" eb="2">
      <t>クミ</t>
    </rPh>
    <rPh sb="4" eb="5">
      <t>オトコ</t>
    </rPh>
    <phoneticPr fontId="1"/>
  </si>
  <si>
    <t>共通２年男</t>
    <rPh sb="0" eb="2">
      <t>キョウツウ</t>
    </rPh>
    <rPh sb="3" eb="4">
      <t>ネン</t>
    </rPh>
    <rPh sb="4" eb="5">
      <t>オトコ</t>
    </rPh>
    <phoneticPr fontId="1"/>
  </si>
  <si>
    <t>共通１年男</t>
    <rPh sb="0" eb="2">
      <t>キョウツウ</t>
    </rPh>
    <rPh sb="3" eb="4">
      <t>ネン</t>
    </rPh>
    <rPh sb="4" eb="5">
      <t>オトコ</t>
    </rPh>
    <phoneticPr fontId="1"/>
  </si>
  <si>
    <t>A組６年女</t>
    <rPh sb="1" eb="2">
      <t>クミ</t>
    </rPh>
    <phoneticPr fontId="1"/>
  </si>
  <si>
    <t>B組６年女</t>
    <rPh sb="1" eb="2">
      <t>クミ</t>
    </rPh>
    <phoneticPr fontId="1"/>
  </si>
  <si>
    <t>A組５年女</t>
    <rPh sb="1" eb="2">
      <t>クミ</t>
    </rPh>
    <phoneticPr fontId="1"/>
  </si>
  <si>
    <t>B組５年女</t>
    <rPh sb="1" eb="2">
      <t>クミ</t>
    </rPh>
    <phoneticPr fontId="1"/>
  </si>
  <si>
    <t>A組４年女</t>
    <rPh sb="1" eb="2">
      <t>クミ</t>
    </rPh>
    <phoneticPr fontId="1"/>
  </si>
  <si>
    <t>B組４年女</t>
    <rPh sb="1" eb="2">
      <t>クミ</t>
    </rPh>
    <phoneticPr fontId="1"/>
  </si>
  <si>
    <t>A組３年女</t>
    <rPh sb="1" eb="2">
      <t>クミ</t>
    </rPh>
    <phoneticPr fontId="1"/>
  </si>
  <si>
    <t>B組３年女</t>
    <rPh sb="1" eb="2">
      <t>クミ</t>
    </rPh>
    <phoneticPr fontId="1"/>
  </si>
  <si>
    <t>共通２年女</t>
    <rPh sb="0" eb="2">
      <t>キョウツウ</t>
    </rPh>
    <rPh sb="3" eb="4">
      <t>ネン</t>
    </rPh>
    <phoneticPr fontId="1"/>
  </si>
  <si>
    <t>共通１年女</t>
    <rPh sb="0" eb="2">
      <t>キョウツウ</t>
    </rPh>
    <rPh sb="3" eb="4">
      <t>ネン</t>
    </rPh>
    <phoneticPr fontId="1"/>
  </si>
  <si>
    <t>１００ｍ</t>
  </si>
  <si>
    <t>１００ｍ</t>
    <phoneticPr fontId="1"/>
  </si>
  <si>
    <t>１５００ｍ</t>
    <phoneticPr fontId="1"/>
  </si>
  <si>
    <t>走幅跳</t>
    <rPh sb="0" eb="1">
      <t>ハシ</t>
    </rPh>
    <rPh sb="1" eb="3">
      <t>ハバト</t>
    </rPh>
    <phoneticPr fontId="1"/>
  </si>
  <si>
    <t>ｼﾞｬﾍﾞﾘｯｸﾎﾞｰﾙ</t>
    <phoneticPr fontId="1"/>
  </si>
  <si>
    <t>８００ｍ</t>
  </si>
  <si>
    <t>８００ｍ</t>
    <phoneticPr fontId="1"/>
  </si>
  <si>
    <t>混合R</t>
    <rPh sb="0" eb="2">
      <t>コンゴウ</t>
    </rPh>
    <phoneticPr fontId="1"/>
  </si>
  <si>
    <t>１５００ｍ</t>
  </si>
  <si>
    <t>ｼﾞｬﾍﾞﾘｯｸﾎﾞｰﾙ</t>
  </si>
  <si>
    <t>道央登録小学　参加料計算欄</t>
    <rPh sb="0" eb="2">
      <t>ドウオウ</t>
    </rPh>
    <rPh sb="2" eb="4">
      <t>トウロク</t>
    </rPh>
    <rPh sb="4" eb="6">
      <t>ショウガク</t>
    </rPh>
    <rPh sb="7" eb="9">
      <t>サンカ</t>
    </rPh>
    <rPh sb="9" eb="10">
      <t>リョウ</t>
    </rPh>
    <rPh sb="10" eb="12">
      <t>ケイサン</t>
    </rPh>
    <rPh sb="12" eb="13">
      <t>ラン</t>
    </rPh>
    <phoneticPr fontId="7"/>
  </si>
  <si>
    <t>他陸協登録小学　参加料計算欄</t>
    <rPh sb="0" eb="1">
      <t>ホカ</t>
    </rPh>
    <rPh sb="1" eb="3">
      <t>リクキョウ</t>
    </rPh>
    <rPh sb="3" eb="5">
      <t>トウロク</t>
    </rPh>
    <rPh sb="5" eb="7">
      <t>ショウガク</t>
    </rPh>
    <rPh sb="8" eb="10">
      <t>サンカ</t>
    </rPh>
    <rPh sb="10" eb="11">
      <t>リョウ</t>
    </rPh>
    <rPh sb="11" eb="13">
      <t>ケイサン</t>
    </rPh>
    <rPh sb="13" eb="14">
      <t>ラン</t>
    </rPh>
    <phoneticPr fontId="7"/>
  </si>
  <si>
    <t>１位～３位には記念品と賞状を、４位～８位までの入賞者には賞状を授与する</t>
    <rPh sb="1" eb="2">
      <t>イ</t>
    </rPh>
    <rPh sb="4" eb="5">
      <t>クライ</t>
    </rPh>
    <rPh sb="7" eb="10">
      <t>キネンヒン</t>
    </rPh>
    <rPh sb="11" eb="13">
      <t>ショウジョウ</t>
    </rPh>
    <rPh sb="16" eb="17">
      <t>イ</t>
    </rPh>
    <rPh sb="19" eb="20">
      <t>イ</t>
    </rPh>
    <rPh sb="23" eb="26">
      <t>ニュウショウシャ</t>
    </rPh>
    <rPh sb="28" eb="30">
      <t>ショウジョウ</t>
    </rPh>
    <rPh sb="31" eb="33">
      <t>ジュヨ</t>
    </rPh>
    <phoneticPr fontId="1"/>
  </si>
  <si>
    <t>リレー</t>
    <phoneticPr fontId="1"/>
  </si>
  <si>
    <t>男女混合４×１００ｍR</t>
    <rPh sb="0" eb="2">
      <t>ダンジョ</t>
    </rPh>
    <rPh sb="2" eb="4">
      <t>コンゴウ</t>
    </rPh>
    <phoneticPr fontId="1"/>
  </si>
  <si>
    <t>800m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</si>
</sst>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lt;=999]000;[&lt;=9999]000\-00;000\-0000"/>
  </numFmts>
  <fonts count="40">
    <font>
      <sz val="11"/>
      <color theme="1"/>
      <name val="ＭＳ Ｐゴシック"/>
      <family val="3"/>
      <charset val="128"/>
    </font>
    <font>
      <sz val="6"/>
      <name val="ＭＳ Ｐゴシック"/>
      <family val="3"/>
      <charset val="128"/>
    </font>
    <font>
      <sz val="14"/>
      <color indexed="8"/>
      <name val="ＭＳ Ｐゴシック"/>
      <family val="3"/>
      <charset val="128"/>
    </font>
    <font>
      <b/>
      <sz val="12"/>
      <color indexed="8"/>
      <name val="ＭＳ Ｐゴシック"/>
      <family val="3"/>
      <charset val="128"/>
    </font>
    <font>
      <b/>
      <sz val="16"/>
      <color indexed="8"/>
      <name val="ＭＳ Ｐゴシック"/>
      <family val="3"/>
      <charset val="128"/>
    </font>
    <font>
      <sz val="11"/>
      <color indexed="8"/>
      <name val="ＭＳ Ｐゴシック"/>
      <family val="3"/>
      <charset val="128"/>
    </font>
    <font>
      <b/>
      <sz val="22"/>
      <name val="HGPｺﾞｼｯｸE"/>
      <family val="3"/>
      <charset val="128"/>
    </font>
    <font>
      <sz val="6"/>
      <name val="ＭＳ Ｐゴシック"/>
      <family val="3"/>
      <charset val="128"/>
    </font>
    <font>
      <b/>
      <sz val="12"/>
      <name val="ＭＳ Ｐ明朝"/>
      <family val="1"/>
      <charset val="128"/>
    </font>
    <font>
      <b/>
      <sz val="48"/>
      <name val="HGSｺﾞｼｯｸE"/>
      <family val="3"/>
      <charset val="128"/>
    </font>
    <font>
      <sz val="12"/>
      <name val="ＭＳ Ｐ明朝"/>
      <family val="1"/>
      <charset val="128"/>
    </font>
    <font>
      <b/>
      <sz val="10"/>
      <name val="ＭＳ Ｐ明朝"/>
      <family val="1"/>
      <charset val="128"/>
    </font>
    <font>
      <b/>
      <sz val="18"/>
      <name val="ＭＳ Ｐ明朝"/>
      <family val="1"/>
      <charset val="128"/>
    </font>
    <font>
      <b/>
      <sz val="11"/>
      <name val="ＭＳ Ｐ明朝"/>
      <family val="1"/>
      <charset val="128"/>
    </font>
    <font>
      <u/>
      <sz val="11"/>
      <color indexed="12"/>
      <name val="ＭＳ Ｐゴシック"/>
      <family val="3"/>
      <charset val="128"/>
    </font>
    <font>
      <b/>
      <sz val="14"/>
      <name val="ＭＳ Ｐ明朝"/>
      <family val="1"/>
      <charset val="128"/>
    </font>
    <font>
      <sz val="10"/>
      <name val="ＭＳ Ｐ明朝"/>
      <family val="1"/>
      <charset val="128"/>
    </font>
    <font>
      <sz val="11"/>
      <name val="ＭＳ Ｐ明朝"/>
      <family val="1"/>
      <charset val="128"/>
    </font>
    <font>
      <sz val="10"/>
      <name val="ＭＳ Ｐゴシック"/>
      <family val="3"/>
      <charset val="128"/>
    </font>
    <font>
      <b/>
      <sz val="12"/>
      <name val="ＭＳ Ｐゴシック"/>
      <family val="3"/>
      <charset val="128"/>
    </font>
    <font>
      <b/>
      <sz val="12"/>
      <color indexed="10"/>
      <name val="ＭＳ Ｐ明朝"/>
      <family val="1"/>
      <charset val="128"/>
    </font>
    <font>
      <b/>
      <sz val="14"/>
      <name val="ＭＳ Ｐゴシック"/>
      <family val="3"/>
      <charset val="128"/>
    </font>
    <font>
      <b/>
      <sz val="48"/>
      <name val="HGPｺﾞｼｯｸE"/>
      <family val="3"/>
      <charset val="128"/>
    </font>
    <font>
      <b/>
      <sz val="14"/>
      <color indexed="8"/>
      <name val="ＭＳ Ｐゴシック"/>
      <family val="3"/>
      <charset val="128"/>
    </font>
    <font>
      <b/>
      <sz val="18"/>
      <name val="HGSｺﾞｼｯｸE"/>
      <family val="3"/>
      <charset val="128"/>
    </font>
    <font>
      <sz val="18"/>
      <color indexed="8"/>
      <name val="ＭＳ Ｐゴシック"/>
      <family val="3"/>
      <charset val="128"/>
    </font>
    <font>
      <b/>
      <sz val="11"/>
      <color indexed="8"/>
      <name val="ＭＳ Ｐゴシック"/>
      <family val="3"/>
      <charset val="128"/>
    </font>
    <font>
      <sz val="11"/>
      <name val="ＭＳ Ｐゴシック"/>
      <family val="3"/>
      <charset val="128"/>
    </font>
    <font>
      <b/>
      <u/>
      <sz val="14"/>
      <name val="ＭＳ Ｐ明朝"/>
      <family val="1"/>
      <charset val="128"/>
    </font>
    <font>
      <b/>
      <sz val="12"/>
      <color indexed="10"/>
      <name val="ＭＳ Ｐ明朝"/>
      <family val="1"/>
      <charset val="128"/>
    </font>
    <font>
      <sz val="9"/>
      <color indexed="81"/>
      <name val="MS P ゴシック"/>
      <family val="3"/>
      <charset val="128"/>
    </font>
    <font>
      <b/>
      <sz val="9"/>
      <color indexed="81"/>
      <name val="MS P ゴシック"/>
      <family val="3"/>
      <charset val="128"/>
    </font>
    <font>
      <b/>
      <sz val="11"/>
      <color rgb="FFFF0000"/>
      <name val="ＭＳ Ｐ明朝"/>
      <family val="1"/>
      <charset val="128"/>
    </font>
    <font>
      <sz val="18"/>
      <color theme="0"/>
      <name val="ＭＳ Ｐゴシック"/>
      <family val="3"/>
      <charset val="128"/>
    </font>
    <font>
      <sz val="14"/>
      <color rgb="FFFF0000"/>
      <name val="ＭＳ Ｐゴシック"/>
      <family val="3"/>
      <charset val="128"/>
    </font>
    <font>
      <sz val="9"/>
      <color theme="1"/>
      <name val="ＭＳ Ｐゴシック"/>
      <family val="3"/>
      <charset val="128"/>
    </font>
    <font>
      <b/>
      <sz val="14"/>
      <color indexed="12"/>
      <name val="ＭＳ Ｐ明朝"/>
      <family val="1"/>
      <charset val="128"/>
    </font>
    <font>
      <sz val="6"/>
      <name val="ＭＳ Ｐゴシック"/>
      <family val="3"/>
      <charset val="128"/>
      <scheme val="minor"/>
    </font>
    <font>
      <b/>
      <sz val="11"/>
      <color indexed="62"/>
      <name val="ＭＳ Ｐ明朝"/>
      <family val="1"/>
      <charset val="128"/>
    </font>
    <font>
      <b/>
      <sz val="11"/>
      <name val="ＭＳ Ｐゴシック"/>
      <family val="3"/>
      <charset val="128"/>
    </font>
  </fonts>
  <fills count="17">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27"/>
        <bgColor indexed="64"/>
      </patternFill>
    </fill>
    <fill>
      <patternFill patternType="solid">
        <fgColor indexed="5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49998474074526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4" fillId="0" borderId="0" applyNumberFormat="0" applyFill="0" applyBorder="0" applyAlignment="0" applyProtection="0">
      <alignment vertical="top"/>
      <protection locked="0"/>
    </xf>
    <xf numFmtId="6" fontId="5" fillId="0" borderId="0" applyFont="0" applyFill="0" applyBorder="0" applyAlignment="0" applyProtection="0">
      <alignment vertical="center"/>
    </xf>
    <xf numFmtId="0" fontId="27" fillId="0" borderId="0">
      <alignment vertical="center"/>
    </xf>
  </cellStyleXfs>
  <cellXfs count="284">
    <xf numFmtId="0" fontId="0" fillId="0" borderId="0" xfId="0"/>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vertical="center"/>
    </xf>
    <xf numFmtId="0" fontId="10"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0" fillId="0" borderId="1" xfId="0" applyFont="1" applyBorder="1" applyAlignment="1">
      <alignment vertical="center"/>
    </xf>
    <xf numFmtId="0" fontId="18" fillId="0" borderId="0" xfId="0" applyFont="1" applyAlignment="1">
      <alignment horizontal="center" vertical="center"/>
    </xf>
    <xf numFmtId="0" fontId="19" fillId="0" borderId="2" xfId="0" applyFont="1" applyBorder="1" applyAlignment="1">
      <alignment horizontal="center" vertical="center"/>
    </xf>
    <xf numFmtId="49" fontId="8" fillId="0" borderId="0" xfId="0" applyNumberFormat="1" applyFont="1" applyAlignment="1">
      <alignment vertical="center"/>
    </xf>
    <xf numFmtId="0" fontId="10" fillId="0" borderId="0" xfId="0" applyFont="1" applyAlignment="1">
      <alignment horizontal="right" vertical="center"/>
    </xf>
    <xf numFmtId="6" fontId="10" fillId="0" borderId="0" xfId="2" applyFont="1" applyBorder="1" applyAlignment="1">
      <alignment vertical="center"/>
    </xf>
    <xf numFmtId="49" fontId="10" fillId="0" borderId="0" xfId="0" applyNumberFormat="1" applyFont="1" applyAlignment="1">
      <alignmen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0" fillId="0" borderId="0" xfId="0" applyAlignment="1">
      <alignment vertical="center"/>
    </xf>
    <xf numFmtId="0" fontId="13"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41" fontId="0" fillId="0" borderId="2" xfId="0" applyNumberFormat="1" applyBorder="1" applyAlignment="1">
      <alignment vertical="center"/>
    </xf>
    <xf numFmtId="41" fontId="18" fillId="0" borderId="2" xfId="0" applyNumberFormat="1" applyFont="1" applyBorder="1" applyAlignment="1">
      <alignment vertical="center"/>
    </xf>
    <xf numFmtId="0" fontId="0" fillId="0" borderId="2" xfId="0" applyBorder="1" applyAlignment="1">
      <alignment horizontal="center" vertical="center" wrapText="1"/>
    </xf>
    <xf numFmtId="0" fontId="2" fillId="2" borderId="0" xfId="0" applyFont="1" applyFill="1"/>
    <xf numFmtId="0" fontId="0" fillId="0" borderId="0" xfId="0" applyAlignment="1">
      <alignment horizontal="center"/>
    </xf>
    <xf numFmtId="0" fontId="26" fillId="0" borderId="0" xfId="0" applyFont="1" applyAlignment="1">
      <alignment horizontal="center"/>
    </xf>
    <xf numFmtId="0" fontId="23" fillId="0" borderId="0" xfId="0" applyFont="1" applyAlignment="1">
      <alignment horizontal="center"/>
    </xf>
    <xf numFmtId="0" fontId="3" fillId="0" borderId="2" xfId="0" applyFont="1" applyBorder="1" applyAlignment="1">
      <alignment horizontal="left" vertical="center" shrinkToFit="1"/>
    </xf>
    <xf numFmtId="0" fontId="10" fillId="3" borderId="2" xfId="0" applyFont="1" applyFill="1" applyBorder="1" applyAlignment="1">
      <alignment horizontal="center" vertical="center"/>
    </xf>
    <xf numFmtId="0" fontId="17" fillId="0" borderId="0" xfId="3" applyFont="1">
      <alignment vertical="center"/>
    </xf>
    <xf numFmtId="0" fontId="17" fillId="0" borderId="0" xfId="3" applyFont="1" applyAlignment="1">
      <alignment horizontal="center" vertical="center"/>
    </xf>
    <xf numFmtId="0" fontId="13" fillId="0" borderId="0" xfId="3" applyFont="1">
      <alignment vertical="center"/>
    </xf>
    <xf numFmtId="0" fontId="0" fillId="7" borderId="2" xfId="0" applyFill="1" applyBorder="1" applyAlignment="1">
      <alignment vertical="center"/>
    </xf>
    <xf numFmtId="0" fontId="0" fillId="7" borderId="2" xfId="0" applyFill="1" applyBorder="1"/>
    <xf numFmtId="0" fontId="0" fillId="8" borderId="2" xfId="0" applyFill="1" applyBorder="1"/>
    <xf numFmtId="0" fontId="0" fillId="9" borderId="5" xfId="0" applyFill="1" applyBorder="1" applyAlignment="1">
      <alignment vertical="center"/>
    </xf>
    <xf numFmtId="0" fontId="0" fillId="9" borderId="6" xfId="0" applyFill="1" applyBorder="1"/>
    <xf numFmtId="0" fontId="0" fillId="10" borderId="2" xfId="0" applyFill="1" applyBorder="1" applyAlignment="1">
      <alignment vertical="center"/>
    </xf>
    <xf numFmtId="0" fontId="0" fillId="10" borderId="2" xfId="0" applyFill="1" applyBorder="1"/>
    <xf numFmtId="0" fontId="0" fillId="11" borderId="2" xfId="0" applyFill="1" applyBorder="1" applyAlignment="1">
      <alignment vertical="center"/>
    </xf>
    <xf numFmtId="0" fontId="0" fillId="11" borderId="2" xfId="0" applyFill="1" applyBorder="1"/>
    <xf numFmtId="0" fontId="0" fillId="12" borderId="2" xfId="0" applyFill="1" applyBorder="1" applyAlignment="1">
      <alignment vertical="center"/>
    </xf>
    <xf numFmtId="0" fontId="0" fillId="12" borderId="2" xfId="0" applyFill="1" applyBorder="1"/>
    <xf numFmtId="0" fontId="8" fillId="0" borderId="0" xfId="3" applyFont="1">
      <alignment vertical="center"/>
    </xf>
    <xf numFmtId="0" fontId="25" fillId="0" borderId="2" xfId="0" applyFont="1" applyBorder="1" applyAlignment="1">
      <alignment horizontal="centerContinuous" vertical="center" shrinkToFit="1"/>
    </xf>
    <xf numFmtId="0" fontId="25" fillId="0" borderId="0" xfId="0" applyFont="1" applyAlignment="1">
      <alignment shrinkToFit="1"/>
    </xf>
    <xf numFmtId="0" fontId="2" fillId="3" borderId="7" xfId="0" applyFont="1" applyFill="1" applyBorder="1" applyAlignment="1">
      <alignment shrinkToFit="1"/>
    </xf>
    <xf numFmtId="0" fontId="2" fillId="3" borderId="7" xfId="0" applyFont="1" applyFill="1" applyBorder="1" applyAlignment="1">
      <alignment horizontal="centerContinuous" shrinkToFit="1"/>
    </xf>
    <xf numFmtId="0" fontId="2" fillId="0" borderId="0" xfId="0" applyFont="1" applyAlignment="1">
      <alignment shrinkToFit="1"/>
    </xf>
    <xf numFmtId="0" fontId="2" fillId="3" borderId="2" xfId="0" applyFont="1" applyFill="1" applyBorder="1" applyAlignment="1">
      <alignment horizontal="center" vertical="center" shrinkToFit="1"/>
    </xf>
    <xf numFmtId="0" fontId="2" fillId="5" borderId="2" xfId="0" applyFont="1" applyFill="1" applyBorder="1" applyAlignment="1">
      <alignment horizontal="center" vertical="center" shrinkToFit="1"/>
    </xf>
    <xf numFmtId="0" fontId="2" fillId="0" borderId="2" xfId="0" applyFont="1" applyBorder="1" applyAlignment="1">
      <alignment shrinkToFit="1"/>
    </xf>
    <xf numFmtId="0" fontId="4" fillId="0" borderId="2" xfId="0" applyFont="1" applyBorder="1" applyAlignment="1">
      <alignment horizontal="left" vertical="center" shrinkToFit="1"/>
    </xf>
    <xf numFmtId="3" fontId="2" fillId="0" borderId="0" xfId="0" applyNumberFormat="1" applyFont="1" applyAlignment="1">
      <alignment shrinkToFit="1"/>
    </xf>
    <xf numFmtId="4" fontId="2" fillId="0" borderId="0" xfId="0" applyNumberFormat="1" applyFont="1" applyAlignment="1">
      <alignment shrinkToFit="1"/>
    </xf>
    <xf numFmtId="56" fontId="2" fillId="0" borderId="0" xfId="0" applyNumberFormat="1" applyFont="1" applyAlignment="1">
      <alignment shrinkToFit="1"/>
    </xf>
    <xf numFmtId="0" fontId="0" fillId="3" borderId="8" xfId="0" applyFill="1" applyBorder="1" applyAlignment="1">
      <alignment horizontal="center" vertical="center" shrinkToFit="1"/>
    </xf>
    <xf numFmtId="0" fontId="0" fillId="5" borderId="8" xfId="0" applyFill="1" applyBorder="1" applyAlignment="1">
      <alignment horizontal="center" vertical="center" shrinkToFit="1"/>
    </xf>
    <xf numFmtId="0" fontId="3" fillId="0" borderId="8" xfId="0" applyFont="1" applyBorder="1" applyAlignment="1">
      <alignment horizontal="left" vertical="center" shrinkToFit="1"/>
    </xf>
    <xf numFmtId="0" fontId="2" fillId="10" borderId="7" xfId="0" applyFont="1" applyFill="1" applyBorder="1" applyAlignment="1">
      <alignment horizontal="centerContinuous" shrinkToFit="1"/>
    </xf>
    <xf numFmtId="0" fontId="2" fillId="10" borderId="8" xfId="0" applyFont="1" applyFill="1" applyBorder="1" applyAlignment="1">
      <alignment horizontal="centerContinuous" shrinkToFit="1"/>
    </xf>
    <xf numFmtId="0" fontId="2" fillId="10" borderId="2" xfId="0" applyFont="1" applyFill="1" applyBorder="1" applyAlignment="1">
      <alignment horizontal="center" vertical="center" shrinkToFit="1"/>
    </xf>
    <xf numFmtId="0" fontId="0" fillId="10" borderId="8" xfId="0" applyFill="1" applyBorder="1" applyAlignment="1">
      <alignment horizontal="center" vertical="center" shrinkToFit="1"/>
    </xf>
    <xf numFmtId="0" fontId="2" fillId="3" borderId="7" xfId="0" applyFont="1" applyFill="1" applyBorder="1" applyAlignment="1">
      <alignment horizontal="centerContinuous" vertical="center" shrinkToFit="1"/>
    </xf>
    <xf numFmtId="0" fontId="2" fillId="3" borderId="8" xfId="0" applyFont="1" applyFill="1" applyBorder="1" applyAlignment="1">
      <alignment horizontal="centerContinuous" vertical="center" shrinkToFit="1"/>
    </xf>
    <xf numFmtId="0" fontId="25" fillId="0" borderId="2" xfId="0" applyFont="1" applyBorder="1" applyAlignment="1">
      <alignment vertical="center" shrinkToFit="1"/>
    </xf>
    <xf numFmtId="0" fontId="0" fillId="0" borderId="2" xfId="0" applyBorder="1" applyAlignment="1">
      <alignment horizontal="center" vertical="center" shrinkToFit="1"/>
    </xf>
    <xf numFmtId="0" fontId="2" fillId="0" borderId="0" xfId="0" applyFont="1" applyAlignment="1">
      <alignment horizontal="center" shrinkToFit="1"/>
    </xf>
    <xf numFmtId="0" fontId="32" fillId="0" borderId="0" xfId="3" applyFont="1">
      <alignment vertical="center"/>
    </xf>
    <xf numFmtId="0" fontId="2" fillId="13" borderId="0" xfId="0" applyFont="1" applyFill="1" applyAlignment="1">
      <alignment shrinkToFit="1"/>
    </xf>
    <xf numFmtId="0" fontId="2" fillId="13" borderId="0" xfId="0" applyFont="1" applyFill="1" applyAlignment="1">
      <alignment horizontal="center" vertical="center" shrinkToFit="1"/>
    </xf>
    <xf numFmtId="0" fontId="2" fillId="13" borderId="0" xfId="0" applyFont="1" applyFill="1" applyAlignment="1">
      <alignment vertical="center" shrinkToFit="1"/>
    </xf>
    <xf numFmtId="0" fontId="0" fillId="13" borderId="0" xfId="0" applyFill="1"/>
    <xf numFmtId="0" fontId="25" fillId="0" borderId="0" xfId="0" applyFont="1" applyAlignment="1">
      <alignment vertical="center" shrinkToFit="1"/>
    </xf>
    <xf numFmtId="0" fontId="0" fillId="14" borderId="2" xfId="0" applyFill="1" applyBorder="1" applyAlignment="1">
      <alignment vertical="center"/>
    </xf>
    <xf numFmtId="0" fontId="0" fillId="14" borderId="2" xfId="0" applyFill="1" applyBorder="1"/>
    <xf numFmtId="0" fontId="2" fillId="10" borderId="0" xfId="0" applyFont="1" applyFill="1"/>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0" fillId="0" borderId="8" xfId="0" applyFont="1" applyBorder="1" applyAlignment="1">
      <alignment horizontal="center" vertical="center" wrapText="1"/>
    </xf>
    <xf numFmtId="0" fontId="8" fillId="12" borderId="0" xfId="3" applyFont="1" applyFill="1">
      <alignment vertical="center"/>
    </xf>
    <xf numFmtId="0" fontId="2" fillId="0" borderId="2" xfId="0" applyFont="1" applyBorder="1" applyAlignment="1">
      <alignment horizontal="centerContinuous" shrinkToFit="1"/>
    </xf>
    <xf numFmtId="0" fontId="10" fillId="0" borderId="11" xfId="0" applyFont="1" applyBorder="1" applyAlignment="1">
      <alignment horizontal="center" vertical="center" wrapText="1"/>
    </xf>
    <xf numFmtId="0" fontId="17" fillId="0" borderId="11" xfId="0" applyFont="1" applyBorder="1" applyAlignment="1">
      <alignment horizontal="center" vertical="center"/>
    </xf>
    <xf numFmtId="0" fontId="13" fillId="0" borderId="11" xfId="0" applyFont="1" applyBorder="1" applyAlignment="1">
      <alignment horizontal="center" vertical="center"/>
    </xf>
    <xf numFmtId="0" fontId="17" fillId="0" borderId="2" xfId="0" applyFont="1" applyBorder="1" applyAlignment="1">
      <alignment horizontal="centerContinuous" vertical="center" shrinkToFit="1"/>
    </xf>
    <xf numFmtId="0" fontId="13" fillId="0" borderId="2" xfId="0" applyFont="1" applyBorder="1" applyAlignment="1">
      <alignment horizontal="centerContinuous" vertical="center" shrinkToFit="1"/>
    </xf>
    <xf numFmtId="0" fontId="0" fillId="0" borderId="2" xfId="0" applyBorder="1" applyAlignment="1">
      <alignment horizontal="centerContinuous" vertical="center" shrinkToFit="1"/>
    </xf>
    <xf numFmtId="0" fontId="0" fillId="0" borderId="2" xfId="0" applyBorder="1" applyAlignment="1">
      <alignment horizontal="center"/>
    </xf>
    <xf numFmtId="0" fontId="33" fillId="0" borderId="2" xfId="0" applyFont="1" applyBorder="1" applyAlignment="1">
      <alignment vertical="center" shrinkToFit="1"/>
    </xf>
    <xf numFmtId="0" fontId="33" fillId="0" borderId="0" xfId="0" applyFont="1" applyAlignment="1">
      <alignment shrinkToFit="1"/>
    </xf>
    <xf numFmtId="0" fontId="33" fillId="0" borderId="0" xfId="0" applyFont="1" applyAlignment="1">
      <alignment vertical="center" shrinkToFit="1"/>
    </xf>
    <xf numFmtId="0" fontId="34" fillId="0" borderId="2" xfId="0" applyFont="1" applyBorder="1" applyAlignment="1">
      <alignment shrinkToFit="1"/>
    </xf>
    <xf numFmtId="0" fontId="8" fillId="0" borderId="0" xfId="0" applyFont="1" applyAlignment="1">
      <alignment horizontal="left" vertical="center"/>
    </xf>
    <xf numFmtId="0" fontId="10" fillId="0" borderId="0" xfId="0" applyFont="1" applyAlignment="1">
      <alignment horizontal="center" vertical="center" wrapText="1"/>
    </xf>
    <xf numFmtId="0" fontId="17" fillId="0" borderId="0" xfId="0" applyFont="1" applyAlignment="1">
      <alignment horizontal="center" vertical="center"/>
    </xf>
    <xf numFmtId="0" fontId="13" fillId="0" borderId="0" xfId="0" applyFont="1" applyAlignment="1">
      <alignment horizontal="center" vertical="center"/>
    </xf>
    <xf numFmtId="41" fontId="17" fillId="0" borderId="2" xfId="0" applyNumberFormat="1" applyFont="1" applyBorder="1" applyAlignment="1">
      <alignment horizontal="center" vertical="center"/>
    </xf>
    <xf numFmtId="41" fontId="13" fillId="0" borderId="2" xfId="0" applyNumberFormat="1" applyFont="1" applyBorder="1" applyAlignment="1">
      <alignment horizontal="center" vertical="center"/>
    </xf>
    <xf numFmtId="0" fontId="17" fillId="0" borderId="1" xfId="0" applyFont="1" applyBorder="1" applyAlignment="1">
      <alignment horizontal="center" vertical="center"/>
    </xf>
    <xf numFmtId="0" fontId="10" fillId="0" borderId="1" xfId="0" applyFont="1" applyBorder="1" applyAlignment="1">
      <alignment horizontal="center" vertical="center" wrapText="1"/>
    </xf>
    <xf numFmtId="0" fontId="13" fillId="0" borderId="1" xfId="0" applyFont="1" applyBorder="1" applyAlignment="1">
      <alignment horizontal="center" vertical="center"/>
    </xf>
    <xf numFmtId="0" fontId="10" fillId="0" borderId="2" xfId="0" applyFont="1" applyBorder="1" applyAlignment="1">
      <alignment horizontal="centerContinuous" vertical="center"/>
    </xf>
    <xf numFmtId="0" fontId="10" fillId="0" borderId="2" xfId="0" applyFont="1" applyBorder="1" applyAlignment="1">
      <alignment horizontal="centerContinuous" vertical="center" wrapText="1"/>
    </xf>
    <xf numFmtId="0" fontId="10" fillId="0" borderId="2" xfId="0" applyFont="1" applyBorder="1" applyAlignment="1">
      <alignment horizontal="center" vertical="center" wrapText="1"/>
    </xf>
    <xf numFmtId="0" fontId="8" fillId="0" borderId="1" xfId="0" applyFont="1" applyBorder="1" applyAlignment="1">
      <alignment horizontal="centerContinuous" vertical="center"/>
    </xf>
    <xf numFmtId="0" fontId="10" fillId="0" borderId="3" xfId="0" applyFont="1" applyBorder="1" applyAlignment="1">
      <alignment horizontal="centerContinuous" vertical="center"/>
    </xf>
    <xf numFmtId="56" fontId="10" fillId="0" borderId="3" xfId="0" applyNumberFormat="1" applyFont="1" applyBorder="1" applyAlignment="1">
      <alignment horizontal="centerContinuous" vertical="center"/>
    </xf>
    <xf numFmtId="41" fontId="18" fillId="13" borderId="2" xfId="0" applyNumberFormat="1" applyFont="1" applyFill="1" applyBorder="1" applyAlignment="1">
      <alignment vertical="center"/>
    </xf>
    <xf numFmtId="0" fontId="17" fillId="13" borderId="9" xfId="0" applyFont="1" applyFill="1" applyBorder="1" applyAlignment="1">
      <alignment horizontal="center" vertical="center"/>
    </xf>
    <xf numFmtId="0" fontId="2" fillId="0" borderId="0" xfId="0" applyFont="1" applyAlignment="1">
      <alignment horizontal="centerContinuous" shrinkToFit="1"/>
    </xf>
    <xf numFmtId="0" fontId="32" fillId="0" borderId="0" xfId="3" applyFont="1" applyAlignment="1">
      <alignment horizontal="left" vertical="center"/>
    </xf>
    <xf numFmtId="41" fontId="0" fillId="0" borderId="2" xfId="0" applyNumberFormat="1" applyBorder="1" applyAlignment="1">
      <alignment horizontal="right" vertical="center"/>
    </xf>
    <xf numFmtId="41" fontId="18" fillId="12" borderId="2" xfId="0" applyNumberFormat="1" applyFont="1" applyFill="1" applyBorder="1" applyAlignment="1">
      <alignment vertical="center"/>
    </xf>
    <xf numFmtId="41" fontId="18" fillId="15" borderId="2" xfId="0" applyNumberFormat="1" applyFont="1" applyFill="1" applyBorder="1" applyAlignment="1">
      <alignment vertical="center"/>
    </xf>
    <xf numFmtId="0" fontId="2" fillId="8" borderId="0" xfId="0" applyFont="1" applyFill="1"/>
    <xf numFmtId="0" fontId="16" fillId="0" borderId="2" xfId="0" applyFont="1" applyBorder="1" applyAlignment="1">
      <alignment horizontal="center" vertical="center"/>
    </xf>
    <xf numFmtId="0" fontId="15" fillId="0" borderId="0" xfId="0" applyFont="1" applyAlignment="1">
      <alignment horizontal="center" vertical="center" wrapText="1"/>
    </xf>
    <xf numFmtId="0" fontId="0" fillId="0" borderId="0" xfId="0" applyAlignment="1">
      <alignment horizontal="center" vertical="center"/>
    </xf>
    <xf numFmtId="0" fontId="35" fillId="0" borderId="2" xfId="0" applyFont="1" applyBorder="1" applyAlignment="1">
      <alignment horizontal="center" vertical="center" wrapText="1"/>
    </xf>
    <xf numFmtId="0" fontId="10" fillId="3" borderId="1" xfId="0" applyFont="1" applyFill="1" applyBorder="1" applyAlignment="1">
      <alignment horizontal="centerContinuous" vertical="center"/>
    </xf>
    <xf numFmtId="49" fontId="0" fillId="0" borderId="2" xfId="0" applyNumberFormat="1" applyBorder="1" applyAlignment="1">
      <alignment horizontal="center" vertical="center" shrinkToFit="1"/>
    </xf>
    <xf numFmtId="0" fontId="17" fillId="16" borderId="2" xfId="0" applyFont="1" applyFill="1" applyBorder="1" applyAlignment="1">
      <alignment horizontal="center" vertical="center"/>
    </xf>
    <xf numFmtId="0" fontId="13" fillId="16" borderId="2" xfId="0" applyFont="1" applyFill="1" applyBorder="1" applyAlignment="1">
      <alignment horizontal="center" vertical="center"/>
    </xf>
    <xf numFmtId="41" fontId="0" fillId="16" borderId="2" xfId="0" applyNumberFormat="1" applyFill="1" applyBorder="1" applyAlignment="1">
      <alignment vertical="center"/>
    </xf>
    <xf numFmtId="0" fontId="36" fillId="0" borderId="0" xfId="0" applyFont="1" applyAlignment="1">
      <alignment horizontal="center" vertical="center"/>
    </xf>
    <xf numFmtId="0" fontId="17" fillId="0" borderId="0" xfId="0" applyFont="1" applyAlignment="1">
      <alignment horizontal="left" vertical="center"/>
    </xf>
    <xf numFmtId="20" fontId="17" fillId="0" borderId="0" xfId="0" applyNumberFormat="1" applyFont="1" applyAlignment="1">
      <alignment horizontal="center" vertical="center"/>
    </xf>
    <xf numFmtId="0" fontId="17" fillId="0" borderId="0" xfId="0" applyFont="1" applyAlignment="1">
      <alignment horizontal="right" vertical="center"/>
    </xf>
    <xf numFmtId="0" fontId="0" fillId="0" borderId="2" xfId="0" applyBorder="1" applyAlignment="1">
      <alignment vertical="center" shrinkToFit="1"/>
    </xf>
    <xf numFmtId="0" fontId="0" fillId="0" borderId="2" xfId="0" applyBorder="1" applyAlignment="1">
      <alignment horizontal="centerContinuous" vertical="center"/>
    </xf>
    <xf numFmtId="0" fontId="0" fillId="0" borderId="2" xfId="0" applyBorder="1" applyAlignment="1">
      <alignment horizontal="centerContinuous"/>
    </xf>
    <xf numFmtId="0" fontId="0" fillId="0" borderId="0" xfId="0" applyAlignment="1">
      <alignment horizontal="center" vertical="center" shrinkToFit="1"/>
    </xf>
    <xf numFmtId="0" fontId="13" fillId="0" borderId="0" xfId="0" applyFont="1" applyAlignment="1">
      <alignment vertical="center"/>
    </xf>
    <xf numFmtId="0" fontId="11" fillId="0" borderId="0" xfId="0" applyFont="1" applyAlignment="1">
      <alignment horizontal="left" vertical="center"/>
    </xf>
    <xf numFmtId="0" fontId="38" fillId="0" borderId="0" xfId="0" applyFont="1" applyAlignment="1">
      <alignment vertical="center"/>
    </xf>
    <xf numFmtId="0" fontId="17" fillId="0" borderId="0" xfId="1" applyFont="1" applyAlignment="1" applyProtection="1">
      <alignment vertical="center"/>
    </xf>
    <xf numFmtId="3" fontId="17" fillId="0" borderId="2" xfId="0" applyNumberFormat="1" applyFont="1" applyBorder="1" applyAlignment="1">
      <alignment vertical="center"/>
    </xf>
    <xf numFmtId="0" fontId="17" fillId="0" borderId="0" xfId="0" applyFont="1" applyAlignment="1">
      <alignment horizontal="center" vertical="center" wrapText="1"/>
    </xf>
    <xf numFmtId="0" fontId="0" fillId="15" borderId="2" xfId="0" applyFill="1" applyBorder="1" applyAlignment="1">
      <alignment vertical="center"/>
    </xf>
    <xf numFmtId="0" fontId="0" fillId="15" borderId="2" xfId="0" applyFill="1" applyBorder="1" applyAlignment="1">
      <alignment horizontal="center" vertical="center"/>
    </xf>
    <xf numFmtId="41" fontId="0" fillId="15" borderId="2" xfId="0" applyNumberFormat="1" applyFill="1" applyBorder="1" applyAlignment="1">
      <alignment vertical="center"/>
    </xf>
    <xf numFmtId="0" fontId="0" fillId="15" borderId="2" xfId="0" applyFill="1" applyBorder="1" applyAlignment="1">
      <alignment horizontal="center" vertical="center" wrapText="1"/>
    </xf>
    <xf numFmtId="41" fontId="0" fillId="15" borderId="2" xfId="0" applyNumberFormat="1" applyFill="1" applyBorder="1" applyAlignment="1">
      <alignment horizontal="right" vertical="center"/>
    </xf>
    <xf numFmtId="0" fontId="4" fillId="0" borderId="2" xfId="0" applyFont="1" applyBorder="1" applyAlignment="1">
      <alignment horizontal="center" vertical="center" shrinkToFit="1"/>
    </xf>
    <xf numFmtId="0" fontId="0" fillId="0" borderId="0" xfId="0" applyAlignment="1">
      <alignment horizontal="centerContinuous" vertical="center" shrinkToFit="1"/>
    </xf>
    <xf numFmtId="0" fontId="0" fillId="0" borderId="0" xfId="0" applyAlignment="1">
      <alignment horizontal="left" vertical="center"/>
    </xf>
    <xf numFmtId="0" fontId="0" fillId="0" borderId="0" xfId="0" applyAlignment="1">
      <alignment horizontal="left" vertical="center" shrinkToFit="1"/>
    </xf>
    <xf numFmtId="0" fontId="8" fillId="0" borderId="11" xfId="0" applyFont="1" applyBorder="1" applyAlignment="1">
      <alignment horizontal="left" vertical="center"/>
    </xf>
    <xf numFmtId="0" fontId="8" fillId="16" borderId="11" xfId="0" applyFont="1" applyFill="1" applyBorder="1" applyAlignment="1">
      <alignment horizontal="left" vertical="center"/>
    </xf>
    <xf numFmtId="0" fontId="0" fillId="16" borderId="0" xfId="0" applyFill="1"/>
    <xf numFmtId="0" fontId="17" fillId="16" borderId="2" xfId="0" applyFont="1" applyFill="1" applyBorder="1" applyAlignment="1">
      <alignment horizontal="centerContinuous" vertical="center" shrinkToFit="1"/>
    </xf>
    <xf numFmtId="0" fontId="13" fillId="16" borderId="2" xfId="0" applyFont="1" applyFill="1" applyBorder="1" applyAlignment="1">
      <alignment horizontal="centerContinuous" vertical="center" shrinkToFit="1"/>
    </xf>
    <xf numFmtId="0" fontId="0" fillId="16" borderId="2" xfId="0" applyFill="1" applyBorder="1" applyAlignment="1">
      <alignment horizontal="centerContinuous" vertical="center" shrinkToFit="1"/>
    </xf>
    <xf numFmtId="0" fontId="0" fillId="16" borderId="2" xfId="0" applyFill="1" applyBorder="1" applyAlignment="1">
      <alignment horizontal="center"/>
    </xf>
    <xf numFmtId="0" fontId="10" fillId="16" borderId="2" xfId="0" applyFont="1" applyFill="1" applyBorder="1" applyAlignment="1">
      <alignment horizontal="center" vertical="center" wrapText="1"/>
    </xf>
    <xf numFmtId="41" fontId="17" fillId="16" borderId="2" xfId="0" applyNumberFormat="1" applyFont="1" applyFill="1" applyBorder="1" applyAlignment="1">
      <alignment horizontal="center" vertical="center"/>
    </xf>
    <xf numFmtId="41" fontId="13" fillId="16" borderId="2" xfId="0" applyNumberFormat="1" applyFont="1" applyFill="1" applyBorder="1" applyAlignment="1">
      <alignment horizontal="center" vertical="center"/>
    </xf>
    <xf numFmtId="0" fontId="0" fillId="16" borderId="2" xfId="0" applyFill="1" applyBorder="1" applyAlignment="1">
      <alignment horizontal="center" vertical="center"/>
    </xf>
    <xf numFmtId="0" fontId="0" fillId="16" borderId="0" xfId="0" applyFill="1" applyAlignment="1">
      <alignment vertical="center"/>
    </xf>
    <xf numFmtId="0" fontId="10" fillId="16" borderId="11" xfId="0" applyFont="1" applyFill="1" applyBorder="1" applyAlignment="1">
      <alignment horizontal="center" vertical="center" wrapText="1"/>
    </xf>
    <xf numFmtId="0" fontId="17" fillId="16" borderId="11" xfId="0" applyFont="1" applyFill="1" applyBorder="1" applyAlignment="1">
      <alignment horizontal="center" vertical="center"/>
    </xf>
    <xf numFmtId="0" fontId="13" fillId="16" borderId="11" xfId="0" applyFont="1" applyFill="1" applyBorder="1" applyAlignment="1">
      <alignment horizontal="center" vertical="center"/>
    </xf>
    <xf numFmtId="0" fontId="0" fillId="16" borderId="11" xfId="0" applyFill="1" applyBorder="1"/>
    <xf numFmtId="0" fontId="17" fillId="12" borderId="8" xfId="0" applyFont="1" applyFill="1" applyBorder="1" applyAlignment="1">
      <alignment horizontal="left" vertical="center"/>
    </xf>
    <xf numFmtId="0" fontId="17" fillId="12" borderId="9" xfId="0" applyFont="1" applyFill="1" applyBorder="1" applyAlignment="1">
      <alignment horizontal="left" vertical="center"/>
    </xf>
    <xf numFmtId="0" fontId="17" fillId="12" borderId="0" xfId="0" applyFont="1" applyFill="1" applyAlignment="1">
      <alignment horizontal="right" vertical="center"/>
    </xf>
    <xf numFmtId="0" fontId="17"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center" vertical="center"/>
    </xf>
    <xf numFmtId="0" fontId="39" fillId="0" borderId="0" xfId="1" applyFont="1" applyAlignment="1" applyProtection="1">
      <alignment horizontal="left" vertical="center"/>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1" fillId="0" borderId="0" xfId="3" applyFont="1" applyAlignment="1">
      <alignment horizontal="center" vertical="center"/>
    </xf>
    <xf numFmtId="0" fontId="14" fillId="0" borderId="0" xfId="1" applyFill="1" applyAlignment="1" applyProtection="1">
      <alignment horizontal="center" vertical="center"/>
    </xf>
    <xf numFmtId="0" fontId="28" fillId="0" borderId="0" xfId="1" applyFont="1" applyFill="1" applyAlignment="1" applyProtection="1">
      <alignment horizontal="center" vertical="center"/>
    </xf>
    <xf numFmtId="0" fontId="15" fillId="0" borderId="0" xfId="3" applyFont="1" applyAlignment="1">
      <alignment horizontal="center" vertical="center"/>
    </xf>
    <xf numFmtId="0" fontId="20" fillId="0" borderId="0" xfId="3" applyFont="1" applyAlignment="1">
      <alignment horizontal="left" vertical="center"/>
    </xf>
    <xf numFmtId="0" fontId="29" fillId="0" borderId="0" xfId="3" applyFont="1" applyAlignment="1">
      <alignment horizontal="left" vertical="center"/>
    </xf>
    <xf numFmtId="0" fontId="20" fillId="12" borderId="0" xfId="3" applyFont="1" applyFill="1" applyAlignment="1">
      <alignment horizontal="left" vertical="center"/>
    </xf>
    <xf numFmtId="0" fontId="29" fillId="12" borderId="0" xfId="3" applyFont="1" applyFill="1" applyAlignment="1">
      <alignment horizontal="left" vertical="center"/>
    </xf>
    <xf numFmtId="0" fontId="32" fillId="0" borderId="0" xfId="3" applyFont="1" applyAlignment="1">
      <alignment horizontal="left" vertical="center"/>
    </xf>
    <xf numFmtId="6" fontId="8" fillId="3" borderId="8" xfId="2" applyFont="1" applyFill="1" applyBorder="1" applyAlignment="1">
      <alignment horizontal="center" vertical="center"/>
    </xf>
    <xf numFmtId="6" fontId="8" fillId="3" borderId="9" xfId="2" applyFont="1" applyFill="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6" fontId="13" fillId="3" borderId="8" xfId="2" applyFont="1" applyFill="1" applyBorder="1" applyAlignment="1">
      <alignment horizontal="center" vertical="center" wrapText="1"/>
    </xf>
    <xf numFmtId="6" fontId="13" fillId="3" borderId="9" xfId="2" applyFont="1" applyFill="1" applyBorder="1" applyAlignment="1">
      <alignment horizontal="center" vertical="center" wrapText="1"/>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3" borderId="2" xfId="0" applyFont="1" applyFill="1" applyBorder="1" applyAlignment="1">
      <alignment horizontal="center" vertical="center"/>
    </xf>
    <xf numFmtId="0" fontId="15" fillId="0" borderId="8"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6" fontId="13" fillId="0" borderId="8" xfId="2" applyFont="1" applyBorder="1" applyAlignment="1">
      <alignment horizontal="center" vertical="center"/>
    </xf>
    <xf numFmtId="6" fontId="13" fillId="0" borderId="3" xfId="2" applyFont="1" applyBorder="1" applyAlignment="1">
      <alignment horizontal="center" vertical="center"/>
    </xf>
    <xf numFmtId="6" fontId="13" fillId="0" borderId="9" xfId="2" applyFont="1" applyBorder="1" applyAlignment="1">
      <alignment horizontal="center" vertical="center"/>
    </xf>
    <xf numFmtId="0" fontId="8" fillId="3" borderId="8" xfId="0" applyFont="1" applyFill="1" applyBorder="1" applyAlignment="1">
      <alignment horizontal="center" vertical="center"/>
    </xf>
    <xf numFmtId="0" fontId="8" fillId="3" borderId="3" xfId="0" applyFont="1" applyFill="1" applyBorder="1" applyAlignment="1">
      <alignment horizontal="center" vertical="center"/>
    </xf>
    <xf numFmtId="0" fontId="20" fillId="0" borderId="0" xfId="0" applyFont="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16" fillId="3" borderId="8"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9" xfId="0" applyFont="1" applyFill="1" applyBorder="1" applyAlignment="1">
      <alignment horizontal="center" vertical="center"/>
    </xf>
    <xf numFmtId="0" fontId="14" fillId="0" borderId="2" xfId="1" applyBorder="1" applyAlignment="1" applyProtection="1">
      <alignment horizontal="center" vertical="center"/>
    </xf>
    <xf numFmtId="0" fontId="16" fillId="0" borderId="2" xfId="0" applyFont="1" applyBorder="1" applyAlignment="1">
      <alignment horizontal="center" vertical="center"/>
    </xf>
    <xf numFmtId="0" fontId="10" fillId="3" borderId="2" xfId="0" applyFont="1" applyFill="1" applyBorder="1" applyAlignment="1">
      <alignment horizontal="center" vertical="center"/>
    </xf>
    <xf numFmtId="49" fontId="8" fillId="0" borderId="2" xfId="0" applyNumberFormat="1" applyFont="1" applyBorder="1" applyAlignment="1">
      <alignment horizontal="center" vertical="center"/>
    </xf>
    <xf numFmtId="0" fontId="8" fillId="0" borderId="0" xfId="0" applyFont="1" applyAlignment="1">
      <alignment horizontal="center" vertical="center" shrinkToFit="1"/>
    </xf>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10" fillId="0" borderId="2" xfId="0" applyFont="1" applyBorder="1" applyAlignment="1">
      <alignment horizontal="center" vertical="center"/>
    </xf>
    <xf numFmtId="49" fontId="16" fillId="0" borderId="2" xfId="0" applyNumberFormat="1" applyFont="1" applyBorder="1" applyAlignment="1">
      <alignment horizontal="center" vertical="center"/>
    </xf>
    <xf numFmtId="0" fontId="16" fillId="0" borderId="9" xfId="0" applyFont="1" applyBorder="1" applyAlignment="1">
      <alignment horizontal="center" vertical="center"/>
    </xf>
    <xf numFmtId="0" fontId="10" fillId="3" borderId="2"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15" fillId="0" borderId="0" xfId="0" applyFont="1" applyAlignment="1">
      <alignment horizontal="center" vertical="center" wrapText="1"/>
    </xf>
    <xf numFmtId="0" fontId="8" fillId="0" borderId="2" xfId="0" applyFont="1" applyBorder="1" applyAlignment="1">
      <alignment horizontal="center" vertical="center"/>
    </xf>
    <xf numFmtId="0" fontId="8" fillId="6" borderId="4" xfId="0" applyFont="1" applyFill="1" applyBorder="1" applyAlignment="1">
      <alignment horizontal="center" vertical="center" shrinkToFit="1"/>
    </xf>
    <xf numFmtId="0" fontId="8" fillId="6" borderId="1" xfId="0" applyFont="1" applyFill="1" applyBorder="1" applyAlignment="1">
      <alignment horizontal="center" vertical="center" shrinkToFit="1"/>
    </xf>
    <xf numFmtId="0" fontId="8" fillId="6" borderId="14" xfId="0" applyFont="1" applyFill="1" applyBorder="1" applyAlignment="1">
      <alignment horizontal="center" vertical="center" shrinkToFit="1"/>
    </xf>
    <xf numFmtId="0" fontId="6" fillId="0" borderId="0" xfId="0" applyFont="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176" fontId="13" fillId="0" borderId="2" xfId="0" applyNumberFormat="1" applyFont="1" applyBorder="1" applyAlignment="1">
      <alignment horizontal="center" vertical="center"/>
    </xf>
    <xf numFmtId="0" fontId="8" fillId="2" borderId="8"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21" fillId="0" borderId="0" xfId="0" applyFont="1" applyAlignment="1">
      <alignment horizontal="left" vertical="center" wrapText="1"/>
    </xf>
    <xf numFmtId="0" fontId="8" fillId="0" borderId="20" xfId="0" applyFont="1" applyBorder="1" applyAlignment="1">
      <alignment horizontal="center" vertical="center"/>
    </xf>
    <xf numFmtId="0" fontId="22" fillId="0" borderId="20" xfId="0" applyFont="1" applyBorder="1" applyAlignment="1">
      <alignment horizontal="center" vertical="center"/>
    </xf>
    <xf numFmtId="0" fontId="22" fillId="0" borderId="16" xfId="0" applyFont="1" applyBorder="1" applyAlignment="1">
      <alignment horizontal="center" vertical="center"/>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7" fillId="0" borderId="3" xfId="0" applyFont="1" applyBorder="1" applyAlignment="1">
      <alignment horizontal="center" vertical="center"/>
    </xf>
    <xf numFmtId="0" fontId="8" fillId="4" borderId="5" xfId="0" applyFont="1" applyFill="1" applyBorder="1" applyAlignment="1">
      <alignment horizontal="center" vertical="center"/>
    </xf>
    <xf numFmtId="0" fontId="19" fillId="0" borderId="2" xfId="0" applyFont="1" applyBorder="1" applyAlignment="1">
      <alignment horizontal="center" vertical="center"/>
    </xf>
    <xf numFmtId="0" fontId="19" fillId="15" borderId="2" xfId="0" applyFont="1" applyFill="1" applyBorder="1" applyAlignment="1">
      <alignment horizontal="center" vertical="center"/>
    </xf>
    <xf numFmtId="0" fontId="10" fillId="0" borderId="2" xfId="0" applyFont="1" applyBorder="1" applyAlignment="1">
      <alignment horizontal="center" vertical="center" wrapText="1"/>
    </xf>
    <xf numFmtId="0" fontId="17" fillId="0" borderId="9" xfId="0" applyFont="1" applyBorder="1" applyAlignment="1">
      <alignment horizontal="center" vertical="center"/>
    </xf>
    <xf numFmtId="0" fontId="19" fillId="0" borderId="7" xfId="0" applyFont="1" applyBorder="1" applyAlignment="1">
      <alignment horizontal="center" vertical="center"/>
    </xf>
    <xf numFmtId="0" fontId="19" fillId="15" borderId="7" xfId="0" applyFont="1" applyFill="1" applyBorder="1" applyAlignment="1">
      <alignment horizontal="center" vertical="center"/>
    </xf>
    <xf numFmtId="0" fontId="8" fillId="0" borderId="2" xfId="0" applyFont="1" applyBorder="1" applyAlignment="1">
      <alignment horizontal="left" vertical="center" shrinkToFit="1"/>
    </xf>
    <xf numFmtId="0" fontId="24"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4" xfId="0" applyFont="1" applyBorder="1" applyAlignment="1">
      <alignment horizontal="center" vertical="center" shrinkToFi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0" fillId="16" borderId="5" xfId="0" applyFill="1" applyBorder="1" applyAlignment="1">
      <alignment horizontal="center"/>
    </xf>
    <xf numFmtId="0" fontId="0" fillId="16" borderId="7" xfId="0" applyFill="1" applyBorder="1" applyAlignment="1">
      <alignment horizontal="center"/>
    </xf>
    <xf numFmtId="0" fontId="10" fillId="16" borderId="5" xfId="0" applyFont="1" applyFill="1" applyBorder="1" applyAlignment="1">
      <alignment horizontal="center" vertical="center" shrinkToFit="1"/>
    </xf>
    <xf numFmtId="0" fontId="10" fillId="16" borderId="7" xfId="0" applyFont="1" applyFill="1" applyBorder="1" applyAlignment="1">
      <alignment horizontal="center" vertical="center" shrinkToFit="1"/>
    </xf>
    <xf numFmtId="0" fontId="10" fillId="16" borderId="10" xfId="0" applyFont="1" applyFill="1" applyBorder="1" applyAlignment="1">
      <alignment horizontal="center" vertical="center" shrinkToFit="1"/>
    </xf>
    <xf numFmtId="0" fontId="10" fillId="16" borderId="11" xfId="0" applyFont="1" applyFill="1" applyBorder="1" applyAlignment="1">
      <alignment horizontal="center" vertical="center" shrinkToFit="1"/>
    </xf>
    <xf numFmtId="0" fontId="10" fillId="16" borderId="12" xfId="0" applyFont="1" applyFill="1" applyBorder="1" applyAlignment="1">
      <alignment horizontal="center" vertical="center" shrinkToFit="1"/>
    </xf>
    <xf numFmtId="0" fontId="10" fillId="16" borderId="4" xfId="0" applyFont="1" applyFill="1" applyBorder="1" applyAlignment="1">
      <alignment horizontal="center" vertical="center" shrinkToFit="1"/>
    </xf>
    <xf numFmtId="0" fontId="10" fillId="16" borderId="1" xfId="0" applyFont="1" applyFill="1" applyBorder="1" applyAlignment="1">
      <alignment horizontal="center" vertical="center" shrinkToFit="1"/>
    </xf>
    <xf numFmtId="0" fontId="10" fillId="16" borderId="14" xfId="0" applyFont="1" applyFill="1" applyBorder="1" applyAlignment="1">
      <alignment horizontal="center" vertical="center" shrinkToFit="1"/>
    </xf>
    <xf numFmtId="0" fontId="17" fillId="16" borderId="5" xfId="0" applyFont="1" applyFill="1" applyBorder="1" applyAlignment="1">
      <alignment horizontal="center" vertical="center"/>
    </xf>
    <xf numFmtId="0" fontId="17" fillId="16" borderId="7" xfId="0" applyFont="1" applyFill="1" applyBorder="1" applyAlignment="1">
      <alignment horizontal="center" vertical="center"/>
    </xf>
    <xf numFmtId="0" fontId="0" fillId="0" borderId="5" xfId="0" applyBorder="1" applyAlignment="1">
      <alignment horizontal="center"/>
    </xf>
    <xf numFmtId="0" fontId="0" fillId="0" borderId="7" xfId="0" applyBorder="1" applyAlignment="1">
      <alignment horizontal="center"/>
    </xf>
    <xf numFmtId="0" fontId="10" fillId="16" borderId="8" xfId="0" applyFont="1" applyFill="1" applyBorder="1" applyAlignment="1">
      <alignment horizontal="center" vertical="center"/>
    </xf>
    <xf numFmtId="0" fontId="10" fillId="16" borderId="3" xfId="0" applyFont="1" applyFill="1" applyBorder="1" applyAlignment="1">
      <alignment horizontal="center" vertical="center"/>
    </xf>
    <xf numFmtId="0" fontId="10" fillId="16" borderId="9" xfId="0" applyFont="1" applyFill="1" applyBorder="1" applyAlignment="1">
      <alignment horizontal="center" vertical="center"/>
    </xf>
  </cellXfs>
  <cellStyles count="4">
    <cellStyle name="ハイパーリンク" xfId="1" builtinId="8"/>
    <cellStyle name="通貨" xfId="2" builtinId="7"/>
    <cellStyle name="標準" xfId="0" builtinId="0"/>
    <cellStyle name="標準 2" xfId="3" xr:uid="{00000000-0005-0000-0000-000003000000}"/>
  </cellStyles>
  <dxfs count="3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ont>
        <color rgb="FFFF0000"/>
      </font>
    </dxf>
    <dxf>
      <font>
        <color rgb="FFFF0000"/>
      </font>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ill>
        <patternFill>
          <bgColor rgb="FFFECEFF"/>
        </patternFill>
      </fill>
    </dxf>
    <dxf>
      <fill>
        <patternFill>
          <bgColor rgb="FFFE9AFF"/>
        </patternFill>
      </fill>
    </dxf>
    <dxf>
      <font>
        <color rgb="FFFF0000"/>
      </font>
    </dxf>
    <dxf>
      <font>
        <color rgb="FFFF000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5dououentry@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9153D-5216-494D-B4AD-C8C9CAC68710}">
  <dimension ref="A1:K221"/>
  <sheetViews>
    <sheetView view="pageBreakPreview" topLeftCell="A3" zoomScaleNormal="100" zoomScaleSheetLayoutView="100" workbookViewId="0">
      <selection activeCell="B39" sqref="B39"/>
    </sheetView>
  </sheetViews>
  <sheetFormatPr defaultColWidth="9" defaultRowHeight="13"/>
  <cols>
    <col min="1" max="1" width="4.08984375" style="34" customWidth="1"/>
    <col min="2" max="2" width="8.90625" style="33" customWidth="1"/>
    <col min="3" max="3" width="2.7265625" style="34" customWidth="1"/>
    <col min="4" max="11" width="10.36328125" style="33" customWidth="1"/>
    <col min="12" max="16384" width="9" style="33"/>
  </cols>
  <sheetData>
    <row r="1" spans="1:11" ht="45.75" customHeight="1">
      <c r="A1" s="173" t="s">
        <v>369</v>
      </c>
      <c r="B1" s="173"/>
      <c r="C1" s="173"/>
      <c r="D1" s="173"/>
      <c r="E1" s="173"/>
      <c r="F1" s="173"/>
      <c r="G1" s="173"/>
      <c r="H1" s="173"/>
      <c r="I1" s="173"/>
      <c r="J1" s="173"/>
      <c r="K1" s="130" t="s">
        <v>290</v>
      </c>
    </row>
    <row r="2" spans="1:11" ht="18" customHeight="1">
      <c r="A2" s="100"/>
      <c r="B2" s="10"/>
      <c r="C2" s="10"/>
      <c r="D2" s="10"/>
      <c r="E2" s="10" t="s">
        <v>370</v>
      </c>
      <c r="F2" s="10"/>
      <c r="G2" s="10"/>
      <c r="H2" s="10"/>
      <c r="I2" s="10"/>
      <c r="J2" s="4"/>
      <c r="K2" s="10"/>
    </row>
    <row r="3" spans="1:11" ht="18" customHeight="1">
      <c r="A3" s="100">
        <v>1</v>
      </c>
      <c r="B3" s="10" t="s">
        <v>291</v>
      </c>
      <c r="C3" s="10"/>
      <c r="D3" s="172" t="s">
        <v>292</v>
      </c>
      <c r="E3" s="172"/>
      <c r="F3" s="174"/>
      <c r="G3" s="174"/>
      <c r="H3" s="10"/>
      <c r="I3" s="10"/>
      <c r="J3" s="10"/>
      <c r="K3" s="10"/>
    </row>
    <row r="4" spans="1:11" ht="18" customHeight="1">
      <c r="A4" s="100">
        <v>2</v>
      </c>
      <c r="B4" s="10" t="s">
        <v>293</v>
      </c>
      <c r="C4" s="10"/>
      <c r="D4" s="172" t="s">
        <v>292</v>
      </c>
      <c r="E4" s="172"/>
      <c r="F4" s="174" t="s">
        <v>294</v>
      </c>
      <c r="G4" s="174"/>
      <c r="H4" s="10"/>
      <c r="I4" s="10"/>
      <c r="J4" s="10"/>
      <c r="K4" s="10"/>
    </row>
    <row r="5" spans="1:11" ht="18" customHeight="1">
      <c r="A5" s="100">
        <v>3</v>
      </c>
      <c r="B5" s="10" t="s">
        <v>295</v>
      </c>
      <c r="C5" s="10"/>
      <c r="D5" s="172" t="s">
        <v>296</v>
      </c>
      <c r="E5" s="172"/>
      <c r="F5" s="172"/>
      <c r="G5" s="10"/>
      <c r="H5" s="10" t="s">
        <v>297</v>
      </c>
      <c r="I5" s="132">
        <v>0.29166666666666669</v>
      </c>
      <c r="J5" s="10" t="s">
        <v>298</v>
      </c>
      <c r="K5" s="132">
        <v>0.29166666666666669</v>
      </c>
    </row>
    <row r="6" spans="1:11" ht="18" customHeight="1">
      <c r="A6" s="100"/>
      <c r="B6" s="10"/>
      <c r="C6" s="10"/>
      <c r="D6" s="10"/>
      <c r="E6" s="10"/>
      <c r="F6" s="10"/>
      <c r="G6" s="10"/>
      <c r="H6" s="10" t="s">
        <v>299</v>
      </c>
      <c r="I6" s="132" t="s">
        <v>300</v>
      </c>
      <c r="J6" s="10"/>
      <c r="K6" s="10"/>
    </row>
    <row r="7" spans="1:11" ht="18" customHeight="1">
      <c r="A7" s="100">
        <v>4</v>
      </c>
      <c r="B7" s="10" t="s">
        <v>301</v>
      </c>
      <c r="C7" s="10"/>
      <c r="D7" s="172" t="s">
        <v>302</v>
      </c>
      <c r="E7" s="172"/>
      <c r="F7" s="172"/>
      <c r="G7" s="174" t="s">
        <v>303</v>
      </c>
      <c r="H7" s="174"/>
      <c r="I7" s="174" t="s">
        <v>304</v>
      </c>
      <c r="J7" s="174"/>
      <c r="K7" s="10"/>
    </row>
    <row r="8" spans="1:11" ht="18" customHeight="1">
      <c r="A8" s="100">
        <v>5</v>
      </c>
      <c r="B8" s="10" t="s">
        <v>305</v>
      </c>
      <c r="C8" s="10"/>
      <c r="D8" s="172" t="s">
        <v>371</v>
      </c>
      <c r="E8" s="172"/>
      <c r="F8" s="172"/>
      <c r="G8" s="172"/>
      <c r="H8" s="172"/>
      <c r="I8" s="172"/>
      <c r="J8" s="172"/>
      <c r="K8" s="10"/>
    </row>
    <row r="9" spans="1:11" ht="18" customHeight="1">
      <c r="A9" s="100">
        <v>6</v>
      </c>
      <c r="B9" s="10" t="s">
        <v>306</v>
      </c>
      <c r="C9" s="10"/>
      <c r="D9" s="10"/>
      <c r="E9" s="10"/>
      <c r="F9" s="10"/>
      <c r="G9" s="10"/>
      <c r="H9" s="10"/>
      <c r="I9" s="10"/>
      <c r="J9" s="10"/>
      <c r="K9" s="10"/>
    </row>
    <row r="10" spans="1:11" ht="18" customHeight="1">
      <c r="A10" s="100"/>
      <c r="B10" s="100" t="s">
        <v>307</v>
      </c>
      <c r="C10" s="10" t="s">
        <v>373</v>
      </c>
      <c r="D10" s="10" t="s">
        <v>372</v>
      </c>
      <c r="E10" s="10"/>
      <c r="F10" s="10"/>
      <c r="G10" s="10"/>
      <c r="H10" s="10"/>
      <c r="I10" s="10"/>
      <c r="J10" s="10"/>
      <c r="K10" s="131"/>
    </row>
    <row r="11" spans="1:11" ht="18" customHeight="1">
      <c r="A11" s="100"/>
      <c r="B11" s="100"/>
      <c r="C11" s="10" t="s">
        <v>374</v>
      </c>
      <c r="D11" s="10" t="s">
        <v>375</v>
      </c>
      <c r="E11" s="10"/>
      <c r="F11" s="10"/>
      <c r="G11" s="10"/>
      <c r="H11" s="10"/>
      <c r="I11" s="10"/>
      <c r="J11" s="10"/>
      <c r="K11" s="131"/>
    </row>
    <row r="12" spans="1:11" ht="18" customHeight="1">
      <c r="A12" s="100"/>
      <c r="B12" s="133" t="s">
        <v>308</v>
      </c>
      <c r="C12" s="100"/>
      <c r="D12" s="10" t="s">
        <v>376</v>
      </c>
      <c r="E12" s="10"/>
      <c r="F12" s="10"/>
      <c r="G12" s="10"/>
      <c r="H12" s="10"/>
      <c r="I12" s="10"/>
      <c r="J12" s="10"/>
      <c r="K12" s="10"/>
    </row>
    <row r="13" spans="1:11" ht="18" customHeight="1">
      <c r="A13" s="100"/>
      <c r="B13" s="10"/>
      <c r="C13" s="10"/>
      <c r="D13" s="172"/>
      <c r="E13" s="172"/>
      <c r="F13" s="172"/>
      <c r="G13" s="172"/>
      <c r="H13" s="172"/>
      <c r="I13" s="172"/>
      <c r="J13" s="172"/>
      <c r="K13" s="172"/>
    </row>
    <row r="14" spans="1:11" ht="18" customHeight="1">
      <c r="A14" s="100"/>
      <c r="B14" s="100"/>
      <c r="C14" s="100"/>
      <c r="D14" s="101" t="s">
        <v>309</v>
      </c>
      <c r="E14" s="101" t="s">
        <v>310</v>
      </c>
      <c r="F14" s="10" t="s">
        <v>311</v>
      </c>
      <c r="G14" s="131"/>
      <c r="H14" s="131"/>
      <c r="I14" s="131"/>
      <c r="J14" s="131"/>
      <c r="K14" s="131"/>
    </row>
    <row r="15" spans="1:11" ht="18" customHeight="1">
      <c r="A15" s="100"/>
      <c r="B15" s="133" t="s">
        <v>20</v>
      </c>
      <c r="C15" s="10"/>
      <c r="D15" s="134" t="s">
        <v>312</v>
      </c>
      <c r="E15" s="135" t="s">
        <v>313</v>
      </c>
      <c r="F15" s="136"/>
      <c r="G15" s="136"/>
      <c r="H15" s="136"/>
      <c r="I15" s="136"/>
      <c r="J15" s="131"/>
      <c r="K15" s="131"/>
    </row>
    <row r="16" spans="1:11" ht="18" customHeight="1">
      <c r="A16" s="100"/>
      <c r="B16" s="10"/>
      <c r="C16" s="10"/>
      <c r="D16" s="23" t="s">
        <v>377</v>
      </c>
      <c r="E16" s="23" t="s">
        <v>378</v>
      </c>
      <c r="F16" s="23" t="s">
        <v>379</v>
      </c>
      <c r="G16" s="23" t="s">
        <v>380</v>
      </c>
      <c r="H16" s="135" t="s">
        <v>381</v>
      </c>
      <c r="I16" s="135"/>
      <c r="J16" s="131"/>
      <c r="K16" s="131"/>
    </row>
    <row r="17" spans="1:11" ht="18" customHeight="1">
      <c r="A17" s="100"/>
      <c r="B17" s="10"/>
      <c r="C17" s="10"/>
      <c r="D17" s="23" t="s">
        <v>382</v>
      </c>
      <c r="E17" s="23" t="s">
        <v>378</v>
      </c>
      <c r="F17" s="23" t="s">
        <v>379</v>
      </c>
      <c r="G17" s="23" t="s">
        <v>380</v>
      </c>
      <c r="H17" s="135" t="s">
        <v>381</v>
      </c>
      <c r="I17" s="135"/>
      <c r="J17" s="131"/>
      <c r="K17" s="131"/>
    </row>
    <row r="18" spans="1:11" ht="18" customHeight="1">
      <c r="A18" s="100"/>
      <c r="B18" s="10"/>
      <c r="C18" s="10"/>
      <c r="D18" s="23" t="s">
        <v>383</v>
      </c>
      <c r="E18" s="23" t="s">
        <v>378</v>
      </c>
      <c r="F18" s="23" t="s">
        <v>379</v>
      </c>
      <c r="G18" s="23" t="s">
        <v>380</v>
      </c>
      <c r="H18" s="135" t="s">
        <v>381</v>
      </c>
      <c r="I18" s="135"/>
      <c r="J18" s="131"/>
      <c r="K18" s="131"/>
    </row>
    <row r="19" spans="1:11" ht="18" customHeight="1">
      <c r="A19" s="100"/>
      <c r="B19" s="10"/>
      <c r="C19" s="10"/>
      <c r="D19" s="23" t="s">
        <v>384</v>
      </c>
      <c r="E19" s="23" t="s">
        <v>378</v>
      </c>
      <c r="F19" s="23" t="s">
        <v>379</v>
      </c>
      <c r="G19" s="23" t="s">
        <v>380</v>
      </c>
      <c r="H19" s="135" t="s">
        <v>381</v>
      </c>
      <c r="I19" s="135"/>
      <c r="J19" s="131"/>
      <c r="K19" s="131"/>
    </row>
    <row r="20" spans="1:11" ht="18" customHeight="1">
      <c r="A20" s="100"/>
      <c r="B20" s="10"/>
      <c r="C20" s="10"/>
      <c r="D20" s="23" t="s">
        <v>388</v>
      </c>
      <c r="E20" s="23" t="s">
        <v>378</v>
      </c>
      <c r="F20" s="23" t="s">
        <v>387</v>
      </c>
      <c r="G20" s="23" t="s">
        <v>380</v>
      </c>
      <c r="H20" s="131"/>
      <c r="I20" s="131"/>
      <c r="J20" s="131"/>
      <c r="K20" s="131"/>
    </row>
    <row r="21" spans="1:11" ht="18" customHeight="1">
      <c r="A21" s="100"/>
      <c r="B21" s="10"/>
      <c r="C21" s="10"/>
      <c r="D21" s="23" t="s">
        <v>389</v>
      </c>
      <c r="E21" s="23" t="s">
        <v>378</v>
      </c>
      <c r="F21" s="23" t="s">
        <v>387</v>
      </c>
      <c r="G21" s="23" t="s">
        <v>380</v>
      </c>
      <c r="H21" s="131"/>
      <c r="I21" s="131"/>
      <c r="J21" s="131"/>
      <c r="K21" s="131"/>
    </row>
    <row r="22" spans="1:11" ht="18" customHeight="1">
      <c r="A22" s="100"/>
      <c r="B22" s="10"/>
      <c r="C22" s="10"/>
      <c r="D22" s="23" t="s">
        <v>385</v>
      </c>
      <c r="E22" s="23" t="s">
        <v>378</v>
      </c>
      <c r="F22" s="23" t="s">
        <v>387</v>
      </c>
      <c r="G22" s="23" t="s">
        <v>380</v>
      </c>
      <c r="H22" s="131"/>
      <c r="I22" s="131"/>
      <c r="J22" s="131"/>
      <c r="K22"/>
    </row>
    <row r="23" spans="1:11" ht="18" customHeight="1">
      <c r="A23" s="100"/>
      <c r="B23" s="10"/>
      <c r="C23" s="10"/>
      <c r="D23" s="23" t="s">
        <v>386</v>
      </c>
      <c r="E23" s="23" t="s">
        <v>378</v>
      </c>
      <c r="F23" s="23" t="s">
        <v>387</v>
      </c>
      <c r="G23" s="23" t="s">
        <v>380</v>
      </c>
      <c r="H23" s="131"/>
      <c r="I23" s="131"/>
      <c r="J23" s="131"/>
      <c r="K23"/>
    </row>
    <row r="24" spans="1:11" ht="18" customHeight="1">
      <c r="A24" s="100"/>
      <c r="B24" s="10"/>
      <c r="C24" s="10"/>
      <c r="D24" s="23" t="s">
        <v>390</v>
      </c>
      <c r="E24" s="23" t="s">
        <v>378</v>
      </c>
      <c r="F24" s="131"/>
      <c r="G24" s="131"/>
      <c r="H24" s="131"/>
      <c r="I24" s="131"/>
      <c r="J24" s="131"/>
      <c r="K24" s="123"/>
    </row>
    <row r="25" spans="1:11" ht="18" customHeight="1">
      <c r="A25" s="100"/>
      <c r="B25" s="10"/>
      <c r="C25" s="10"/>
      <c r="D25" s="23" t="s">
        <v>391</v>
      </c>
      <c r="E25" s="23" t="s">
        <v>378</v>
      </c>
      <c r="F25" s="131"/>
      <c r="G25" s="131"/>
      <c r="H25" s="131"/>
      <c r="I25" s="131"/>
      <c r="J25" s="131"/>
      <c r="K25"/>
    </row>
    <row r="26" spans="1:11" ht="18" customHeight="1">
      <c r="A26" s="100"/>
      <c r="B26" s="10"/>
      <c r="C26" s="10"/>
      <c r="D26" s="131"/>
      <c r="E26" s="131"/>
      <c r="F26" s="131"/>
      <c r="G26" s="131"/>
      <c r="H26" s="131"/>
      <c r="I26" s="131"/>
      <c r="J26" s="131"/>
      <c r="K26" s="131"/>
    </row>
    <row r="27" spans="1:11" ht="18" customHeight="1">
      <c r="A27" s="100"/>
      <c r="B27" s="133" t="s">
        <v>318</v>
      </c>
      <c r="C27" s="10"/>
      <c r="D27" s="134" t="s">
        <v>312</v>
      </c>
      <c r="E27" s="135" t="s">
        <v>313</v>
      </c>
      <c r="F27" s="136"/>
      <c r="G27" s="136"/>
      <c r="H27" s="136"/>
      <c r="I27" s="136"/>
      <c r="J27" s="131"/>
      <c r="K27" s="131"/>
    </row>
    <row r="28" spans="1:11" ht="18" customHeight="1">
      <c r="A28" s="100"/>
      <c r="B28" s="133"/>
      <c r="C28" s="10"/>
      <c r="D28" s="23" t="s">
        <v>377</v>
      </c>
      <c r="E28" s="23" t="s">
        <v>378</v>
      </c>
      <c r="F28" s="23" t="s">
        <v>387</v>
      </c>
      <c r="G28" s="23" t="s">
        <v>380</v>
      </c>
      <c r="H28" s="135" t="s">
        <v>381</v>
      </c>
      <c r="I28" s="135"/>
      <c r="J28" s="131"/>
      <c r="K28" s="131"/>
    </row>
    <row r="29" spans="1:11" ht="18" customHeight="1">
      <c r="A29" s="100"/>
      <c r="B29" s="133"/>
      <c r="C29" s="10"/>
      <c r="D29" s="23" t="s">
        <v>382</v>
      </c>
      <c r="E29" s="23" t="s">
        <v>378</v>
      </c>
      <c r="F29" s="23" t="s">
        <v>387</v>
      </c>
      <c r="G29" s="23" t="s">
        <v>380</v>
      </c>
      <c r="H29" s="135" t="s">
        <v>381</v>
      </c>
      <c r="I29" s="135"/>
      <c r="J29" s="131"/>
      <c r="K29" s="131"/>
    </row>
    <row r="30" spans="1:11" ht="18" customHeight="1">
      <c r="A30" s="100"/>
      <c r="B30" s="133"/>
      <c r="C30" s="10"/>
      <c r="D30" s="23" t="s">
        <v>383</v>
      </c>
      <c r="E30" s="23" t="s">
        <v>378</v>
      </c>
      <c r="F30" s="23" t="s">
        <v>387</v>
      </c>
      <c r="G30" s="23" t="s">
        <v>380</v>
      </c>
      <c r="H30" s="135" t="s">
        <v>381</v>
      </c>
      <c r="I30" s="135"/>
      <c r="J30" s="131"/>
      <c r="K30" s="131"/>
    </row>
    <row r="31" spans="1:11" ht="18" customHeight="1">
      <c r="A31" s="100"/>
      <c r="B31" s="10"/>
      <c r="C31" s="10"/>
      <c r="D31" s="23" t="s">
        <v>384</v>
      </c>
      <c r="E31" s="23" t="s">
        <v>378</v>
      </c>
      <c r="F31" s="23" t="s">
        <v>387</v>
      </c>
      <c r="G31" s="23" t="s">
        <v>380</v>
      </c>
      <c r="H31" s="135" t="s">
        <v>381</v>
      </c>
      <c r="I31" s="135"/>
      <c r="J31" s="131"/>
      <c r="K31" s="131"/>
    </row>
    <row r="32" spans="1:11" ht="18" customHeight="1">
      <c r="A32" s="100"/>
      <c r="B32" s="10"/>
      <c r="C32" s="10"/>
      <c r="D32" s="23" t="s">
        <v>388</v>
      </c>
      <c r="E32" s="23" t="s">
        <v>378</v>
      </c>
      <c r="F32" s="23" t="s">
        <v>387</v>
      </c>
      <c r="G32" s="23" t="s">
        <v>380</v>
      </c>
      <c r="H32" s="131"/>
      <c r="I32" s="131"/>
      <c r="J32" s="131"/>
      <c r="K32" s="131"/>
    </row>
    <row r="33" spans="1:11" ht="18" customHeight="1">
      <c r="A33" s="100"/>
      <c r="B33" s="10"/>
      <c r="C33" s="10"/>
      <c r="D33" s="23" t="s">
        <v>389</v>
      </c>
      <c r="E33" s="23" t="s">
        <v>378</v>
      </c>
      <c r="F33" s="23" t="s">
        <v>387</v>
      </c>
      <c r="G33" s="23" t="s">
        <v>380</v>
      </c>
      <c r="H33" s="131"/>
      <c r="I33" s="131"/>
      <c r="J33" s="131"/>
      <c r="K33" s="131"/>
    </row>
    <row r="34" spans="1:11" ht="18" customHeight="1">
      <c r="A34" s="100"/>
      <c r="B34" s="10"/>
      <c r="C34" s="10"/>
      <c r="D34" s="23" t="s">
        <v>385</v>
      </c>
      <c r="E34" s="23" t="s">
        <v>378</v>
      </c>
      <c r="F34" s="23" t="s">
        <v>387</v>
      </c>
      <c r="G34" s="23" t="s">
        <v>380</v>
      </c>
      <c r="H34" s="131"/>
      <c r="I34" s="131"/>
      <c r="J34" s="131"/>
      <c r="K34"/>
    </row>
    <row r="35" spans="1:11" ht="18" customHeight="1">
      <c r="A35" s="100"/>
      <c r="B35" s="10"/>
      <c r="C35" s="10"/>
      <c r="D35" s="23" t="s">
        <v>386</v>
      </c>
      <c r="E35" s="23" t="s">
        <v>378</v>
      </c>
      <c r="F35" s="23" t="s">
        <v>387</v>
      </c>
      <c r="G35" s="23" t="s">
        <v>380</v>
      </c>
      <c r="H35" s="131"/>
      <c r="I35" s="131"/>
      <c r="J35" s="131"/>
      <c r="K35"/>
    </row>
    <row r="36" spans="1:11" ht="18" customHeight="1">
      <c r="A36" s="100"/>
      <c r="B36" s="10"/>
      <c r="C36" s="10"/>
      <c r="D36" s="23" t="s">
        <v>390</v>
      </c>
      <c r="E36" s="23" t="s">
        <v>378</v>
      </c>
      <c r="F36" s="131"/>
      <c r="G36" s="131"/>
      <c r="H36" s="131"/>
      <c r="I36" s="131"/>
      <c r="J36" s="131"/>
      <c r="K36" s="123"/>
    </row>
    <row r="37" spans="1:11" ht="18" customHeight="1">
      <c r="A37" s="100"/>
      <c r="B37" s="10"/>
      <c r="C37" s="10"/>
      <c r="D37" s="23" t="s">
        <v>391</v>
      </c>
      <c r="E37" s="23" t="s">
        <v>378</v>
      </c>
      <c r="F37" s="131"/>
      <c r="G37" s="131"/>
      <c r="H37" s="131"/>
      <c r="I37" s="131"/>
      <c r="J37" s="131"/>
      <c r="K37"/>
    </row>
    <row r="38" spans="1:11" ht="18" customHeight="1">
      <c r="A38" s="100"/>
      <c r="B38" s="10"/>
      <c r="C38" s="10"/>
      <c r="D38" s="131"/>
      <c r="E38" s="131"/>
      <c r="F38" s="131"/>
      <c r="G38" s="131"/>
      <c r="H38" s="131"/>
      <c r="I38" s="131"/>
      <c r="J38" s="131"/>
      <c r="K38" s="131"/>
    </row>
    <row r="39" spans="1:11" ht="18" customHeight="1">
      <c r="A39" s="100"/>
      <c r="B39" s="171" t="s">
        <v>434</v>
      </c>
      <c r="C39" s="10"/>
      <c r="D39" s="169" t="s">
        <v>435</v>
      </c>
      <c r="E39" s="170"/>
      <c r="F39" s="131"/>
      <c r="G39" s="131"/>
      <c r="H39" s="131"/>
      <c r="I39" s="131"/>
      <c r="J39" s="131"/>
      <c r="K39" s="131"/>
    </row>
    <row r="40" spans="1:11" ht="18" customHeight="1">
      <c r="A40" s="100">
        <v>7</v>
      </c>
      <c r="B40" s="10" t="s">
        <v>319</v>
      </c>
      <c r="C40" s="10"/>
      <c r="D40" s="172" t="s">
        <v>320</v>
      </c>
      <c r="E40" s="172"/>
      <c r="F40" s="172"/>
      <c r="G40" s="172"/>
      <c r="H40" s="172"/>
      <c r="I40" s="10"/>
      <c r="J40" s="10"/>
      <c r="K40" s="10"/>
    </row>
    <row r="41" spans="1:11" ht="18" customHeight="1">
      <c r="A41" s="100">
        <v>8</v>
      </c>
      <c r="B41" s="10" t="s">
        <v>321</v>
      </c>
      <c r="C41" s="10"/>
      <c r="D41" s="172" t="s">
        <v>322</v>
      </c>
      <c r="E41" s="172"/>
      <c r="F41" s="172"/>
      <c r="G41" s="172"/>
      <c r="H41" s="172"/>
      <c r="I41" s="172"/>
      <c r="J41" s="172"/>
      <c r="K41" s="10"/>
    </row>
    <row r="42" spans="1:11" ht="18" customHeight="1">
      <c r="A42" s="100">
        <v>9</v>
      </c>
      <c r="B42" s="10" t="s">
        <v>323</v>
      </c>
      <c r="C42" s="10" t="s">
        <v>191</v>
      </c>
      <c r="D42" s="172" t="s">
        <v>324</v>
      </c>
      <c r="E42" s="172"/>
      <c r="F42" s="172"/>
      <c r="G42" s="172"/>
      <c r="H42" s="174"/>
      <c r="I42" s="174"/>
      <c r="J42" s="174"/>
      <c r="K42" s="10"/>
    </row>
    <row r="43" spans="1:11" ht="18" customHeight="1">
      <c r="A43"/>
      <c r="B43"/>
      <c r="C43" s="10" t="s">
        <v>192</v>
      </c>
      <c r="D43" s="172" t="s">
        <v>325</v>
      </c>
      <c r="E43" s="172"/>
      <c r="F43" s="172" t="s">
        <v>326</v>
      </c>
      <c r="G43" s="172"/>
      <c r="H43" s="172"/>
      <c r="I43" s="172"/>
      <c r="J43" s="172"/>
      <c r="K43" s="10"/>
    </row>
    <row r="44" spans="1:11" ht="18" customHeight="1">
      <c r="A44"/>
      <c r="B44"/>
      <c r="C44" s="10" t="s">
        <v>196</v>
      </c>
      <c r="D44" s="172" t="s">
        <v>327</v>
      </c>
      <c r="E44" s="172"/>
      <c r="F44" s="172"/>
      <c r="G44" s="172"/>
      <c r="H44" s="172"/>
      <c r="I44" s="172"/>
      <c r="J44" s="172"/>
      <c r="K44" s="10"/>
    </row>
    <row r="45" spans="1:11" ht="18" customHeight="1">
      <c r="A45"/>
      <c r="B45"/>
      <c r="C45" s="10"/>
      <c r="D45"/>
      <c r="E45"/>
      <c r="F45"/>
      <c r="G45"/>
      <c r="H45"/>
      <c r="I45"/>
      <c r="J45"/>
      <c r="K45" s="10"/>
    </row>
    <row r="46" spans="1:11" ht="18" customHeight="1">
      <c r="A46" s="100">
        <v>10</v>
      </c>
      <c r="B46" s="10" t="s">
        <v>328</v>
      </c>
      <c r="C46" s="10"/>
      <c r="D46" s="85" t="s">
        <v>359</v>
      </c>
      <c r="E46" s="85"/>
      <c r="F46" s="85" t="s">
        <v>360</v>
      </c>
      <c r="G46" s="85"/>
      <c r="H46" s="47"/>
      <c r="I46" s="47"/>
      <c r="J46" s="47"/>
      <c r="K46" s="10"/>
    </row>
    <row r="47" spans="1:11" ht="18" customHeight="1">
      <c r="A47" s="100">
        <v>11</v>
      </c>
      <c r="B47" s="10" t="s">
        <v>329</v>
      </c>
      <c r="C47" s="10"/>
      <c r="D47" s="178" t="s">
        <v>189</v>
      </c>
      <c r="E47" s="178"/>
      <c r="F47" s="179" t="s">
        <v>284</v>
      </c>
      <c r="G47" s="180"/>
      <c r="H47" s="180"/>
      <c r="K47" s="10"/>
    </row>
    <row r="48" spans="1:11" ht="18" customHeight="1">
      <c r="A48" s="100"/>
      <c r="B48" s="10"/>
      <c r="C48" s="10"/>
      <c r="D48" s="178" t="s">
        <v>190</v>
      </c>
      <c r="E48" s="178"/>
      <c r="F48" s="181" t="s">
        <v>285</v>
      </c>
      <c r="G48" s="181"/>
      <c r="H48" s="35" t="s">
        <v>252</v>
      </c>
      <c r="I48" s="35"/>
      <c r="J48" s="35"/>
      <c r="K48" s="10"/>
    </row>
    <row r="49" spans="1:11" ht="18" customHeight="1">
      <c r="A49"/>
      <c r="B49"/>
      <c r="C49" s="10"/>
      <c r="D49" s="182" t="s">
        <v>282</v>
      </c>
      <c r="E49" s="183"/>
      <c r="F49" s="183"/>
      <c r="G49" s="183"/>
      <c r="H49" s="183"/>
      <c r="I49" s="183"/>
      <c r="J49" s="183"/>
      <c r="K49" s="10"/>
    </row>
    <row r="50" spans="1:11" ht="18" customHeight="1">
      <c r="A50"/>
      <c r="B50"/>
      <c r="C50" s="10"/>
      <c r="D50" s="184" t="s">
        <v>283</v>
      </c>
      <c r="E50" s="185"/>
      <c r="F50" s="185"/>
      <c r="G50" s="185"/>
      <c r="H50" s="185"/>
      <c r="I50" s="185"/>
      <c r="J50" s="185"/>
      <c r="K50" s="139"/>
    </row>
    <row r="51" spans="1:11" ht="18" customHeight="1">
      <c r="A51" s="100"/>
      <c r="B51" s="10"/>
      <c r="C51" s="10"/>
      <c r="D51" s="140" t="s">
        <v>330</v>
      </c>
      <c r="E51" s="138"/>
      <c r="F51" s="141"/>
      <c r="G51" s="141"/>
      <c r="H51" s="141"/>
      <c r="I51" s="141"/>
      <c r="J51" s="141"/>
      <c r="K51" s="141"/>
    </row>
    <row r="52" spans="1:11" ht="18" customHeight="1">
      <c r="A52" s="100"/>
      <c r="B52" s="10"/>
      <c r="C52" s="10"/>
      <c r="D52" s="101"/>
      <c r="E52" s="101"/>
      <c r="F52" s="2"/>
      <c r="G52" s="175"/>
      <c r="H52" s="175"/>
      <c r="I52" s="175"/>
      <c r="J52" s="175"/>
      <c r="K52" s="10"/>
    </row>
    <row r="53" spans="1:11" ht="18" customHeight="1">
      <c r="A53" s="100">
        <v>12</v>
      </c>
      <c r="B53" s="10" t="s">
        <v>331</v>
      </c>
      <c r="C53" s="10"/>
      <c r="D53" s="10"/>
      <c r="E53" s="10"/>
      <c r="F53" s="10"/>
      <c r="G53" s="81" t="s">
        <v>400</v>
      </c>
      <c r="H53" s="10"/>
      <c r="I53" s="10"/>
      <c r="J53" s="10"/>
      <c r="K53" s="10"/>
    </row>
    <row r="54" spans="1:11" ht="18" customHeight="1">
      <c r="A54" s="100"/>
      <c r="B54" s="10"/>
      <c r="C54" s="174"/>
      <c r="D54" s="174"/>
      <c r="E54" s="176" t="s">
        <v>332</v>
      </c>
      <c r="F54" s="177"/>
      <c r="G54" s="142">
        <v>1000</v>
      </c>
      <c r="H54" s="10"/>
      <c r="I54" s="10"/>
      <c r="J54" s="10"/>
      <c r="K54" s="10"/>
    </row>
    <row r="55" spans="1:11" ht="18" customHeight="1">
      <c r="A55" s="100"/>
      <c r="B55" s="10"/>
      <c r="C55" s="174"/>
      <c r="D55" s="174"/>
      <c r="E55" s="176" t="s">
        <v>333</v>
      </c>
      <c r="F55" s="177"/>
      <c r="G55" s="142">
        <v>1500</v>
      </c>
      <c r="H55" s="10"/>
      <c r="I55" s="10"/>
      <c r="J55" s="10"/>
      <c r="K55" s="10"/>
    </row>
    <row r="56" spans="1:11" ht="18" customHeight="1">
      <c r="A56"/>
      <c r="B56"/>
      <c r="C56" s="174"/>
      <c r="D56" s="174"/>
      <c r="E56" s="176" t="s">
        <v>334</v>
      </c>
      <c r="F56" s="177"/>
      <c r="G56" s="142">
        <v>2000</v>
      </c>
      <c r="H56" s="10"/>
      <c r="I56" s="10"/>
      <c r="J56" s="10"/>
      <c r="K56" s="10"/>
    </row>
    <row r="57" spans="1:11" ht="18" customHeight="1">
      <c r="A57" s="100">
        <v>13</v>
      </c>
      <c r="B57" s="131" t="s">
        <v>335</v>
      </c>
      <c r="C57" s="131"/>
      <c r="D57" s="131"/>
      <c r="E57" s="10"/>
      <c r="F57" s="10"/>
      <c r="G57" s="10"/>
      <c r="H57" s="10"/>
      <c r="I57" s="10"/>
      <c r="J57" s="10"/>
      <c r="K57" s="10"/>
    </row>
    <row r="58" spans="1:11" ht="18" customHeight="1">
      <c r="A58"/>
      <c r="B58"/>
      <c r="C58" s="10" t="s">
        <v>191</v>
      </c>
      <c r="D58" s="172" t="s">
        <v>336</v>
      </c>
      <c r="E58" s="172"/>
      <c r="F58" s="172"/>
      <c r="G58" s="172"/>
      <c r="H58" s="172"/>
      <c r="I58" s="172"/>
      <c r="J58" s="172"/>
      <c r="K58" s="172"/>
    </row>
    <row r="59" spans="1:11" ht="18" customHeight="1">
      <c r="A59" s="100"/>
      <c r="B59" s="10"/>
      <c r="C59" s="10" t="s">
        <v>192</v>
      </c>
      <c r="D59" s="172" t="s">
        <v>337</v>
      </c>
      <c r="E59" s="172"/>
      <c r="F59" s="172"/>
      <c r="G59" s="172"/>
      <c r="H59" s="172"/>
      <c r="I59" s="172"/>
      <c r="J59" s="172"/>
      <c r="K59" s="172"/>
    </row>
    <row r="60" spans="1:11" ht="18" customHeight="1">
      <c r="A60"/>
      <c r="B60"/>
      <c r="C60" s="10" t="s">
        <v>196</v>
      </c>
      <c r="D60" s="172" t="s">
        <v>338</v>
      </c>
      <c r="E60" s="172"/>
      <c r="F60" s="172"/>
      <c r="G60" s="172"/>
      <c r="H60" s="172"/>
      <c r="I60" s="172"/>
      <c r="J60" s="172"/>
      <c r="K60" s="172"/>
    </row>
    <row r="61" spans="1:11" ht="18" customHeight="1">
      <c r="A61" s="100"/>
      <c r="B61" s="10"/>
      <c r="C61" s="10" t="s">
        <v>339</v>
      </c>
      <c r="D61" s="172" t="s">
        <v>340</v>
      </c>
      <c r="E61" s="172"/>
      <c r="F61" s="172"/>
      <c r="G61" s="172"/>
      <c r="H61" s="172"/>
      <c r="I61" s="172"/>
      <c r="J61" s="172"/>
      <c r="K61" s="10"/>
    </row>
    <row r="62" spans="1:11" ht="18" customHeight="1">
      <c r="A62" s="100"/>
      <c r="B62" s="10"/>
      <c r="C62" s="10" t="s">
        <v>341</v>
      </c>
      <c r="D62" s="172" t="s">
        <v>342</v>
      </c>
      <c r="E62" s="172"/>
      <c r="F62" s="172"/>
      <c r="G62" s="172"/>
      <c r="H62" s="172"/>
      <c r="I62" s="172"/>
      <c r="J62" s="172"/>
      <c r="K62" s="10"/>
    </row>
    <row r="63" spans="1:11" ht="18" customHeight="1">
      <c r="A63" s="100">
        <v>14</v>
      </c>
      <c r="B63" s="10" t="s">
        <v>343</v>
      </c>
      <c r="C63" s="10" t="s">
        <v>191</v>
      </c>
      <c r="D63" s="131" t="s">
        <v>433</v>
      </c>
      <c r="E63" s="131"/>
      <c r="F63" s="131"/>
      <c r="G63" s="131"/>
      <c r="H63" s="131"/>
      <c r="I63" s="131"/>
      <c r="J63" s="131"/>
      <c r="K63" s="131"/>
    </row>
    <row r="64" spans="1:11" ht="18" customHeight="1">
      <c r="A64" s="100"/>
      <c r="B64" s="10"/>
      <c r="C64" s="10"/>
      <c r="D64" s="131"/>
      <c r="E64" s="131"/>
      <c r="F64" s="131"/>
      <c r="G64" s="131"/>
      <c r="H64" s="131"/>
      <c r="I64" s="131"/>
      <c r="J64" s="131"/>
      <c r="K64" s="131"/>
    </row>
    <row r="65" spans="1:11" ht="18" customHeight="1">
      <c r="A65" s="100">
        <v>15</v>
      </c>
      <c r="B65" s="10" t="s">
        <v>392</v>
      </c>
      <c r="C65" s="10" t="s">
        <v>393</v>
      </c>
      <c r="D65" s="131" t="s">
        <v>394</v>
      </c>
      <c r="E65" s="131"/>
      <c r="F65" s="131"/>
      <c r="G65" s="131"/>
      <c r="H65" s="131"/>
      <c r="I65" s="131"/>
      <c r="J65" s="131"/>
      <c r="K65" s="10"/>
    </row>
    <row r="66" spans="1:11" ht="18" customHeight="1">
      <c r="A66" s="100"/>
      <c r="B66" s="10"/>
      <c r="C66" s="10" t="s">
        <v>396</v>
      </c>
      <c r="D66" s="10" t="s">
        <v>395</v>
      </c>
      <c r="E66" s="10"/>
      <c r="F66" s="10"/>
      <c r="G66" s="10"/>
      <c r="H66" s="10"/>
      <c r="I66" s="10"/>
      <c r="J66" s="131"/>
      <c r="K66" s="10"/>
    </row>
    <row r="67" spans="1:11" ht="18" customHeight="1">
      <c r="A67" s="100">
        <v>16</v>
      </c>
      <c r="B67" s="10" t="s">
        <v>344</v>
      </c>
      <c r="C67" s="34" t="s">
        <v>187</v>
      </c>
      <c r="D67" s="186" t="s">
        <v>279</v>
      </c>
      <c r="E67" s="186"/>
      <c r="F67" s="186"/>
      <c r="G67" s="186"/>
      <c r="H67" s="186"/>
      <c r="I67" s="186"/>
      <c r="J67" s="186"/>
      <c r="K67" s="186"/>
    </row>
    <row r="68" spans="1:11" ht="18" customHeight="1">
      <c r="A68" s="100"/>
      <c r="B68"/>
      <c r="D68" s="116" t="s">
        <v>280</v>
      </c>
      <c r="E68" s="116"/>
      <c r="F68" s="116"/>
      <c r="G68" s="116"/>
      <c r="H68" s="116"/>
      <c r="I68" s="116"/>
      <c r="J68" s="116"/>
      <c r="K68" s="72"/>
    </row>
    <row r="69" spans="1:11" ht="18" customHeight="1">
      <c r="A69" s="100"/>
      <c r="B69"/>
      <c r="C69" s="34" t="s">
        <v>188</v>
      </c>
      <c r="D69" s="186" t="s">
        <v>349</v>
      </c>
      <c r="E69" s="186"/>
      <c r="F69" s="186"/>
      <c r="G69" s="186"/>
      <c r="H69" s="186"/>
      <c r="I69" s="186"/>
      <c r="J69" s="186"/>
      <c r="K69" s="72"/>
    </row>
    <row r="70" spans="1:11" ht="18" customHeight="1">
      <c r="A70" s="100">
        <v>16</v>
      </c>
      <c r="B70" s="10" t="s">
        <v>345</v>
      </c>
      <c r="C70" s="10"/>
      <c r="D70" s="172" t="s">
        <v>397</v>
      </c>
      <c r="E70" s="172"/>
      <c r="F70" s="172"/>
      <c r="G70" s="172"/>
      <c r="H70" s="172"/>
      <c r="I70" s="172"/>
      <c r="J70" s="172"/>
      <c r="K70" s="10"/>
    </row>
    <row r="71" spans="1:11" ht="18" customHeight="1">
      <c r="A71" s="100"/>
      <c r="B71" s="10"/>
      <c r="C71" s="10"/>
      <c r="D71" s="172"/>
      <c r="E71" s="172"/>
      <c r="F71" s="172"/>
      <c r="G71" s="172"/>
      <c r="H71" s="172"/>
      <c r="I71" s="172"/>
      <c r="J71" s="172"/>
      <c r="K71" s="10"/>
    </row>
    <row r="72" spans="1:11" ht="18" customHeight="1">
      <c r="A72" s="100">
        <v>17</v>
      </c>
      <c r="B72" s="10" t="s">
        <v>348</v>
      </c>
      <c r="C72" s="10" t="s">
        <v>191</v>
      </c>
      <c r="D72" s="172" t="s">
        <v>346</v>
      </c>
      <c r="E72" s="172"/>
      <c r="F72" s="172"/>
      <c r="G72" s="172"/>
      <c r="H72" s="172"/>
      <c r="I72" s="172"/>
      <c r="J72" s="172"/>
      <c r="K72" s="10"/>
    </row>
    <row r="73" spans="1:11" ht="18" customHeight="1">
      <c r="A73" s="100"/>
      <c r="B73" s="10"/>
      <c r="C73" s="10" t="s">
        <v>192</v>
      </c>
      <c r="D73" s="172" t="s">
        <v>347</v>
      </c>
      <c r="E73" s="172"/>
      <c r="F73" s="172"/>
      <c r="G73" s="172"/>
      <c r="H73" s="172"/>
      <c r="I73" s="172"/>
      <c r="J73" s="172"/>
      <c r="K73" s="10"/>
    </row>
    <row r="74" spans="1:11" ht="18" customHeight="1">
      <c r="A74" s="100"/>
      <c r="B74" s="10"/>
      <c r="C74" s="10"/>
      <c r="D74" s="172"/>
      <c r="E74" s="172"/>
      <c r="F74" s="172"/>
      <c r="G74" s="172"/>
      <c r="H74" s="172"/>
      <c r="I74" s="172"/>
      <c r="J74" s="172"/>
      <c r="K74" s="10"/>
    </row>
    <row r="75" spans="1:11" ht="18" customHeight="1">
      <c r="A75" s="33">
        <v>18</v>
      </c>
      <c r="B75" s="33" t="s">
        <v>350</v>
      </c>
      <c r="C75" s="10" t="s">
        <v>191</v>
      </c>
      <c r="D75" s="172" t="s">
        <v>351</v>
      </c>
      <c r="E75" s="172"/>
      <c r="F75" s="172"/>
      <c r="G75" s="172"/>
      <c r="H75" s="172"/>
      <c r="I75" s="172"/>
      <c r="J75" s="172"/>
      <c r="K75" s="172"/>
    </row>
    <row r="76" spans="1:11" ht="18" customHeight="1">
      <c r="A76" s="100"/>
      <c r="B76" s="10"/>
      <c r="C76" s="10"/>
      <c r="E76" s="10" t="s">
        <v>352</v>
      </c>
      <c r="F76" s="143" t="s">
        <v>354</v>
      </c>
      <c r="G76" s="100" t="s">
        <v>353</v>
      </c>
      <c r="H76" s="100">
        <v>1234</v>
      </c>
      <c r="I76" s="10"/>
      <c r="J76" s="10"/>
      <c r="K76" s="10"/>
    </row>
    <row r="77" spans="1:11" ht="18" customHeight="1">
      <c r="A77" s="100"/>
      <c r="B77" s="10"/>
      <c r="C77"/>
      <c r="E77"/>
      <c r="F77" s="137" t="s">
        <v>355</v>
      </c>
      <c r="G77" s="100" t="s">
        <v>353</v>
      </c>
      <c r="H77" s="123">
        <v>12360</v>
      </c>
      <c r="I77"/>
      <c r="J77"/>
      <c r="K77"/>
    </row>
    <row r="78" spans="1:11" ht="18" customHeight="1">
      <c r="A78" s="100"/>
      <c r="B78" s="10"/>
      <c r="C78"/>
      <c r="E78" t="s">
        <v>356</v>
      </c>
      <c r="F78" s="123" t="s">
        <v>357</v>
      </c>
      <c r="G78" s="100" t="s">
        <v>353</v>
      </c>
      <c r="H78" s="123">
        <v>567</v>
      </c>
      <c r="I78"/>
      <c r="J78"/>
      <c r="K78"/>
    </row>
    <row r="79" spans="1:11" ht="18" customHeight="1">
      <c r="A79" s="100"/>
      <c r="B79" s="10"/>
      <c r="C79" t="s">
        <v>192</v>
      </c>
      <c r="D79" t="s">
        <v>358</v>
      </c>
      <c r="E79" s="34"/>
      <c r="F79"/>
      <c r="G79"/>
      <c r="H79"/>
      <c r="I79"/>
      <c r="J79"/>
      <c r="K79"/>
    </row>
    <row r="80" spans="1:11" ht="18" customHeight="1">
      <c r="A80" s="100"/>
    </row>
    <row r="81" spans="1:11" s="34" customFormat="1" ht="18" customHeight="1">
      <c r="A81" s="100"/>
      <c r="B81" s="33"/>
      <c r="D81" s="33"/>
      <c r="E81" s="33"/>
      <c r="F81" s="33"/>
      <c r="G81" s="33"/>
      <c r="H81" s="33"/>
      <c r="I81" s="33"/>
      <c r="J81" s="33"/>
      <c r="K81" s="33"/>
    </row>
    <row r="82" spans="1:11" s="34" customFormat="1" ht="18" customHeight="1">
      <c r="B82" s="33"/>
      <c r="D82" s="33"/>
      <c r="E82" s="33"/>
      <c r="F82" s="33"/>
      <c r="G82" s="33"/>
      <c r="H82" s="33"/>
      <c r="I82" s="33"/>
      <c r="J82" s="33"/>
      <c r="K82" s="33"/>
    </row>
    <row r="83" spans="1:11" s="34" customFormat="1" ht="24" customHeight="1">
      <c r="B83" s="33"/>
      <c r="D83" s="33"/>
      <c r="E83" s="33"/>
      <c r="F83" s="33"/>
      <c r="G83" s="33"/>
      <c r="H83" s="33"/>
      <c r="I83" s="33"/>
      <c r="J83" s="33"/>
      <c r="K83" s="33"/>
    </row>
    <row r="84" spans="1:11" s="34" customFormat="1" ht="24" customHeight="1">
      <c r="B84" s="33"/>
      <c r="D84" s="33"/>
      <c r="E84" s="33"/>
      <c r="F84" s="33"/>
      <c r="G84" s="33"/>
      <c r="H84" s="33"/>
      <c r="I84" s="33"/>
      <c r="J84" s="33"/>
      <c r="K84" s="33"/>
    </row>
    <row r="85" spans="1:11" s="34" customFormat="1" ht="24" customHeight="1">
      <c r="B85" s="33"/>
      <c r="D85" s="33"/>
      <c r="E85" s="33"/>
      <c r="F85" s="33"/>
      <c r="G85" s="33"/>
      <c r="H85" s="33"/>
      <c r="I85" s="33"/>
      <c r="J85" s="33"/>
      <c r="K85" s="33"/>
    </row>
    <row r="86" spans="1:11" s="34" customFormat="1" ht="24" customHeight="1">
      <c r="B86" s="33"/>
      <c r="D86" s="33"/>
      <c r="E86" s="33"/>
      <c r="F86" s="33"/>
      <c r="G86" s="33"/>
      <c r="H86" s="33"/>
      <c r="I86" s="33"/>
      <c r="J86" s="33"/>
      <c r="K86" s="33"/>
    </row>
    <row r="87" spans="1:11" s="34" customFormat="1" ht="24" customHeight="1">
      <c r="B87" s="33"/>
      <c r="D87" s="33"/>
      <c r="E87" s="33"/>
      <c r="F87" s="33"/>
      <c r="G87" s="33"/>
      <c r="H87" s="33"/>
      <c r="I87" s="33"/>
      <c r="J87" s="33"/>
      <c r="K87" s="33"/>
    </row>
    <row r="88" spans="1:11" s="34" customFormat="1" ht="24" customHeight="1">
      <c r="B88" s="33"/>
      <c r="D88" s="33"/>
      <c r="E88" s="33"/>
      <c r="F88" s="33"/>
      <c r="G88" s="33"/>
      <c r="H88" s="33"/>
      <c r="I88" s="33"/>
      <c r="J88" s="33"/>
      <c r="K88" s="33"/>
    </row>
    <row r="89" spans="1:11" s="34" customFormat="1" ht="24" customHeight="1">
      <c r="B89" s="33"/>
      <c r="D89" s="33"/>
      <c r="E89" s="33"/>
      <c r="F89" s="33"/>
      <c r="G89" s="33"/>
      <c r="H89" s="33"/>
      <c r="I89" s="33"/>
      <c r="J89" s="33"/>
      <c r="K89" s="33"/>
    </row>
    <row r="90" spans="1:11" s="34" customFormat="1" ht="24" customHeight="1">
      <c r="B90" s="33"/>
      <c r="D90" s="33"/>
      <c r="E90" s="33"/>
      <c r="F90" s="33"/>
      <c r="G90" s="33"/>
      <c r="H90" s="33"/>
      <c r="I90" s="33"/>
      <c r="J90" s="33"/>
      <c r="K90" s="33"/>
    </row>
    <row r="91" spans="1:11" s="34" customFormat="1" ht="24" customHeight="1">
      <c r="B91" s="33"/>
      <c r="D91" s="33"/>
      <c r="E91" s="33"/>
      <c r="F91" s="33"/>
      <c r="G91" s="33"/>
      <c r="H91" s="33"/>
      <c r="I91" s="33"/>
      <c r="J91" s="33"/>
      <c r="K91" s="33"/>
    </row>
    <row r="92" spans="1:11" s="34" customFormat="1" ht="24" customHeight="1">
      <c r="B92" s="33"/>
      <c r="D92" s="33"/>
      <c r="E92" s="33"/>
      <c r="F92" s="33"/>
      <c r="G92" s="33"/>
      <c r="H92" s="33"/>
      <c r="I92" s="33"/>
      <c r="J92" s="33"/>
      <c r="K92" s="33"/>
    </row>
    <row r="93" spans="1:11" s="34" customFormat="1" ht="24" customHeight="1">
      <c r="B93" s="33"/>
      <c r="D93" s="33"/>
      <c r="E93" s="33"/>
      <c r="F93" s="33"/>
      <c r="G93" s="33"/>
      <c r="H93" s="33"/>
      <c r="I93" s="33"/>
      <c r="J93" s="33"/>
      <c r="K93" s="33"/>
    </row>
    <row r="94" spans="1:11" s="34" customFormat="1" ht="24" customHeight="1">
      <c r="B94" s="33"/>
      <c r="D94" s="33"/>
      <c r="E94" s="33"/>
      <c r="F94" s="33"/>
      <c r="G94" s="33"/>
      <c r="H94" s="33"/>
      <c r="I94" s="33"/>
      <c r="J94" s="33"/>
      <c r="K94" s="33"/>
    </row>
    <row r="95" spans="1:11" s="34" customFormat="1" ht="24" customHeight="1">
      <c r="B95" s="33"/>
      <c r="D95" s="33"/>
      <c r="E95" s="33"/>
      <c r="F95" s="33"/>
      <c r="G95" s="33"/>
      <c r="H95" s="33"/>
      <c r="I95" s="33"/>
      <c r="J95" s="33"/>
      <c r="K95" s="33"/>
    </row>
    <row r="96" spans="1:11" s="34" customFormat="1" ht="24" customHeight="1">
      <c r="B96" s="33"/>
      <c r="D96" s="33"/>
      <c r="E96" s="33"/>
      <c r="F96" s="33"/>
      <c r="G96" s="33"/>
      <c r="H96" s="33"/>
      <c r="I96" s="33"/>
      <c r="J96" s="33"/>
      <c r="K96" s="33"/>
    </row>
    <row r="97" spans="2:11" s="34" customFormat="1" ht="24" customHeight="1">
      <c r="B97" s="33"/>
      <c r="D97" s="33"/>
      <c r="E97" s="33"/>
      <c r="F97" s="33"/>
      <c r="G97" s="33"/>
      <c r="H97" s="33"/>
      <c r="I97" s="33"/>
      <c r="J97" s="33"/>
      <c r="K97" s="33"/>
    </row>
    <row r="98" spans="2:11" s="34" customFormat="1" ht="24" customHeight="1">
      <c r="B98" s="33"/>
      <c r="D98" s="33"/>
      <c r="E98" s="33"/>
      <c r="F98" s="33"/>
      <c r="G98" s="33"/>
      <c r="H98" s="33"/>
      <c r="I98" s="33"/>
      <c r="J98" s="33"/>
      <c r="K98" s="33"/>
    </row>
    <row r="99" spans="2:11" s="34" customFormat="1" ht="24" customHeight="1">
      <c r="B99" s="33"/>
      <c r="D99" s="33"/>
      <c r="E99" s="33"/>
      <c r="F99" s="33"/>
      <c r="G99" s="33"/>
      <c r="H99" s="33"/>
      <c r="I99" s="33"/>
      <c r="J99" s="33"/>
      <c r="K99" s="33"/>
    </row>
    <row r="100" spans="2:11" s="34" customFormat="1" ht="24" customHeight="1">
      <c r="B100" s="33"/>
      <c r="D100" s="33"/>
      <c r="E100" s="33"/>
      <c r="F100" s="33"/>
      <c r="G100" s="33"/>
      <c r="H100" s="33"/>
      <c r="I100" s="33"/>
      <c r="J100" s="33"/>
      <c r="K100" s="33"/>
    </row>
    <row r="101" spans="2:11" s="34" customFormat="1" ht="24" customHeight="1">
      <c r="B101" s="33"/>
      <c r="D101" s="33"/>
      <c r="E101" s="33"/>
      <c r="F101" s="33"/>
      <c r="G101" s="33"/>
      <c r="H101" s="33"/>
      <c r="I101" s="33"/>
      <c r="J101" s="33"/>
      <c r="K101" s="33"/>
    </row>
    <row r="102" spans="2:11" s="34" customFormat="1" ht="24" customHeight="1">
      <c r="B102" s="33"/>
      <c r="D102" s="33"/>
      <c r="E102" s="33"/>
      <c r="F102" s="33"/>
      <c r="G102" s="33"/>
      <c r="H102" s="33"/>
      <c r="I102" s="33"/>
      <c r="J102" s="33"/>
      <c r="K102" s="33"/>
    </row>
    <row r="103" spans="2:11" s="34" customFormat="1" ht="24" customHeight="1">
      <c r="B103" s="33"/>
      <c r="D103" s="33"/>
      <c r="E103" s="33"/>
      <c r="F103" s="33"/>
      <c r="G103" s="33"/>
      <c r="H103" s="33"/>
      <c r="I103" s="33"/>
      <c r="J103" s="33"/>
      <c r="K103" s="33"/>
    </row>
    <row r="104" spans="2:11" s="34" customFormat="1" ht="24" customHeight="1">
      <c r="B104" s="33"/>
      <c r="D104" s="33"/>
      <c r="E104" s="33"/>
      <c r="F104" s="33"/>
      <c r="G104" s="33"/>
      <c r="H104" s="33"/>
      <c r="I104" s="33"/>
      <c r="J104" s="33"/>
      <c r="K104" s="33"/>
    </row>
    <row r="105" spans="2:11" s="34" customFormat="1" ht="24" customHeight="1">
      <c r="B105" s="33"/>
      <c r="D105" s="33"/>
      <c r="E105" s="33"/>
      <c r="F105" s="33"/>
      <c r="G105" s="33"/>
      <c r="H105" s="33"/>
      <c r="I105" s="33"/>
      <c r="J105" s="33"/>
      <c r="K105" s="33"/>
    </row>
    <row r="106" spans="2:11" s="34" customFormat="1" ht="24" customHeight="1">
      <c r="B106" s="33"/>
      <c r="D106" s="33"/>
      <c r="E106" s="33"/>
      <c r="F106" s="33"/>
      <c r="G106" s="33"/>
      <c r="H106" s="33"/>
      <c r="I106" s="33"/>
      <c r="J106" s="33"/>
      <c r="K106" s="33"/>
    </row>
    <row r="107" spans="2:11" s="34" customFormat="1" ht="24" customHeight="1">
      <c r="B107" s="33"/>
      <c r="D107" s="33"/>
      <c r="E107" s="33"/>
      <c r="F107" s="33"/>
      <c r="G107" s="33"/>
      <c r="H107" s="33"/>
      <c r="I107" s="33"/>
      <c r="J107" s="33"/>
      <c r="K107" s="33"/>
    </row>
    <row r="108" spans="2:11" s="34" customFormat="1" ht="24" customHeight="1">
      <c r="B108" s="33"/>
      <c r="D108" s="33"/>
      <c r="E108" s="33"/>
      <c r="F108" s="33"/>
      <c r="G108" s="33"/>
      <c r="H108" s="33"/>
      <c r="I108" s="33"/>
      <c r="J108" s="33"/>
      <c r="K108" s="33"/>
    </row>
    <row r="109" spans="2:11" s="34" customFormat="1" ht="24" customHeight="1">
      <c r="B109" s="33"/>
      <c r="D109" s="33"/>
      <c r="E109" s="33"/>
      <c r="F109" s="33"/>
      <c r="G109" s="33"/>
      <c r="H109" s="33"/>
      <c r="I109" s="33"/>
      <c r="J109" s="33"/>
      <c r="K109" s="33"/>
    </row>
    <row r="110" spans="2:11" s="34" customFormat="1" ht="24" customHeight="1">
      <c r="B110" s="33"/>
      <c r="D110" s="33"/>
      <c r="E110" s="33"/>
      <c r="F110" s="33"/>
      <c r="G110" s="33"/>
      <c r="H110" s="33"/>
      <c r="I110" s="33"/>
      <c r="J110" s="33"/>
      <c r="K110" s="33"/>
    </row>
    <row r="111" spans="2:11" s="34" customFormat="1" ht="24" customHeight="1">
      <c r="B111" s="33"/>
      <c r="D111" s="33"/>
      <c r="E111" s="33"/>
      <c r="F111" s="33"/>
      <c r="G111" s="33"/>
      <c r="H111" s="33"/>
      <c r="I111" s="33"/>
      <c r="J111" s="33"/>
      <c r="K111" s="33"/>
    </row>
    <row r="112" spans="2:11" s="34" customFormat="1" ht="24" customHeight="1">
      <c r="B112" s="33"/>
      <c r="D112" s="33"/>
      <c r="E112" s="33"/>
      <c r="F112" s="33"/>
      <c r="G112" s="33"/>
      <c r="H112" s="33"/>
      <c r="I112" s="33"/>
      <c r="J112" s="33"/>
      <c r="K112" s="33"/>
    </row>
    <row r="113" spans="2:11" s="34" customFormat="1" ht="24" customHeight="1">
      <c r="B113" s="33"/>
      <c r="D113" s="33"/>
      <c r="E113" s="33"/>
      <c r="F113" s="33"/>
      <c r="G113" s="33"/>
      <c r="H113" s="33"/>
      <c r="I113" s="33"/>
      <c r="J113" s="33"/>
      <c r="K113" s="33"/>
    </row>
    <row r="114" spans="2:11" s="34" customFormat="1" ht="24" customHeight="1">
      <c r="B114" s="33"/>
      <c r="D114" s="33"/>
      <c r="E114" s="33"/>
      <c r="F114" s="33"/>
      <c r="G114" s="33"/>
      <c r="H114" s="33"/>
      <c r="I114" s="33"/>
      <c r="J114" s="33"/>
      <c r="K114" s="33"/>
    </row>
    <row r="115" spans="2:11" s="34" customFormat="1" ht="24" customHeight="1">
      <c r="B115" s="33"/>
      <c r="D115" s="33"/>
      <c r="E115" s="33"/>
      <c r="F115" s="33"/>
      <c r="G115" s="33"/>
      <c r="H115" s="33"/>
      <c r="I115" s="33"/>
      <c r="J115" s="33"/>
      <c r="K115" s="33"/>
    </row>
    <row r="116" spans="2:11" s="34" customFormat="1" ht="24" customHeight="1">
      <c r="B116" s="33"/>
      <c r="D116" s="33"/>
      <c r="E116" s="33"/>
      <c r="F116" s="33"/>
      <c r="G116" s="33"/>
      <c r="H116" s="33"/>
      <c r="I116" s="33"/>
      <c r="J116" s="33"/>
      <c r="K116" s="33"/>
    </row>
    <row r="117" spans="2:11" s="34" customFormat="1" ht="24" customHeight="1">
      <c r="B117" s="33"/>
      <c r="D117" s="33"/>
      <c r="E117" s="33"/>
      <c r="F117" s="33"/>
      <c r="G117" s="33"/>
      <c r="H117" s="33"/>
      <c r="I117" s="33"/>
      <c r="J117" s="33"/>
      <c r="K117" s="33"/>
    </row>
    <row r="118" spans="2:11" s="34" customFormat="1" ht="24" customHeight="1">
      <c r="B118" s="33"/>
      <c r="D118" s="33"/>
      <c r="E118" s="33"/>
      <c r="F118" s="33"/>
      <c r="G118" s="33"/>
      <c r="H118" s="33"/>
      <c r="I118" s="33"/>
      <c r="J118" s="33"/>
      <c r="K118" s="33"/>
    </row>
    <row r="119" spans="2:11" s="34" customFormat="1" ht="24" customHeight="1">
      <c r="B119" s="33"/>
      <c r="D119" s="33"/>
      <c r="E119" s="33"/>
      <c r="F119" s="33"/>
      <c r="G119" s="33"/>
      <c r="H119" s="33"/>
      <c r="I119" s="33"/>
      <c r="J119" s="33"/>
      <c r="K119" s="33"/>
    </row>
    <row r="120" spans="2:11" s="34" customFormat="1" ht="24" customHeight="1">
      <c r="B120" s="33"/>
      <c r="D120" s="33"/>
      <c r="E120" s="33"/>
      <c r="F120" s="33"/>
      <c r="G120" s="33"/>
      <c r="H120" s="33"/>
      <c r="I120" s="33"/>
      <c r="J120" s="33"/>
      <c r="K120" s="33"/>
    </row>
    <row r="121" spans="2:11" s="34" customFormat="1" ht="24" customHeight="1">
      <c r="B121" s="33"/>
      <c r="D121" s="33"/>
      <c r="E121" s="33"/>
      <c r="F121" s="33"/>
      <c r="G121" s="33"/>
      <c r="H121" s="33"/>
      <c r="I121" s="33"/>
      <c r="J121" s="33"/>
      <c r="K121" s="33"/>
    </row>
    <row r="122" spans="2:11" s="34" customFormat="1" ht="24" customHeight="1">
      <c r="B122" s="33"/>
      <c r="D122" s="33"/>
      <c r="E122" s="33"/>
      <c r="F122" s="33"/>
      <c r="G122" s="33"/>
      <c r="H122" s="33"/>
      <c r="I122" s="33"/>
      <c r="J122" s="33"/>
      <c r="K122" s="33"/>
    </row>
    <row r="123" spans="2:11" s="34" customFormat="1" ht="24" customHeight="1">
      <c r="B123" s="33"/>
      <c r="D123" s="33"/>
      <c r="E123" s="33"/>
      <c r="F123" s="33"/>
      <c r="G123" s="33"/>
      <c r="H123" s="33"/>
      <c r="I123" s="33"/>
      <c r="J123" s="33"/>
      <c r="K123" s="33"/>
    </row>
    <row r="124" spans="2:11" s="34" customFormat="1" ht="24" customHeight="1">
      <c r="B124" s="33"/>
      <c r="D124" s="33"/>
      <c r="E124" s="33"/>
      <c r="F124" s="33"/>
      <c r="G124" s="33"/>
      <c r="H124" s="33"/>
      <c r="I124" s="33"/>
      <c r="J124" s="33"/>
      <c r="K124" s="33"/>
    </row>
    <row r="125" spans="2:11" s="34" customFormat="1" ht="24" customHeight="1">
      <c r="B125" s="33"/>
      <c r="D125" s="33"/>
      <c r="E125" s="33"/>
      <c r="F125" s="33"/>
      <c r="G125" s="33"/>
      <c r="H125" s="33"/>
      <c r="I125" s="33"/>
      <c r="J125" s="33"/>
      <c r="K125" s="33"/>
    </row>
    <row r="126" spans="2:11" s="34" customFormat="1" ht="24" customHeight="1">
      <c r="B126" s="33"/>
      <c r="D126" s="33"/>
      <c r="E126" s="33"/>
      <c r="F126" s="33"/>
      <c r="G126" s="33"/>
      <c r="H126" s="33"/>
      <c r="I126" s="33"/>
      <c r="J126" s="33"/>
      <c r="K126" s="33"/>
    </row>
    <row r="127" spans="2:11" s="34" customFormat="1" ht="24" customHeight="1">
      <c r="B127" s="33"/>
      <c r="D127" s="33"/>
      <c r="E127" s="33"/>
      <c r="F127" s="33"/>
      <c r="G127" s="33"/>
      <c r="H127" s="33"/>
      <c r="I127" s="33"/>
      <c r="J127" s="33"/>
      <c r="K127" s="33"/>
    </row>
    <row r="128" spans="2:11" s="34" customFormat="1" ht="24" customHeight="1">
      <c r="B128" s="33"/>
      <c r="D128" s="33"/>
      <c r="E128" s="33"/>
      <c r="F128" s="33"/>
      <c r="G128" s="33"/>
      <c r="H128" s="33"/>
      <c r="I128" s="33"/>
      <c r="J128" s="33"/>
      <c r="K128" s="33"/>
    </row>
    <row r="129" spans="2:11" s="34" customFormat="1" ht="24" customHeight="1">
      <c r="B129" s="33"/>
      <c r="D129" s="33"/>
      <c r="E129" s="33"/>
      <c r="F129" s="33"/>
      <c r="G129" s="33"/>
      <c r="H129" s="33"/>
      <c r="I129" s="33"/>
      <c r="J129" s="33"/>
      <c r="K129" s="33"/>
    </row>
    <row r="130" spans="2:11" s="34" customFormat="1" ht="24" customHeight="1">
      <c r="B130" s="33"/>
      <c r="D130" s="33"/>
      <c r="E130" s="33"/>
      <c r="F130" s="33"/>
      <c r="G130" s="33"/>
      <c r="H130" s="33"/>
      <c r="I130" s="33"/>
      <c r="J130" s="33"/>
      <c r="K130" s="33"/>
    </row>
    <row r="131" spans="2:11" s="34" customFormat="1" ht="24" customHeight="1">
      <c r="B131" s="33"/>
      <c r="D131" s="33"/>
      <c r="E131" s="33"/>
      <c r="F131" s="33"/>
      <c r="G131" s="33"/>
      <c r="H131" s="33"/>
      <c r="I131" s="33"/>
      <c r="J131" s="33"/>
      <c r="K131" s="33"/>
    </row>
    <row r="132" spans="2:11" s="34" customFormat="1" ht="24" customHeight="1">
      <c r="B132" s="33"/>
      <c r="D132" s="33"/>
      <c r="E132" s="33"/>
      <c r="F132" s="33"/>
      <c r="G132" s="33"/>
      <c r="H132" s="33"/>
      <c r="I132" s="33"/>
      <c r="J132" s="33"/>
      <c r="K132" s="33"/>
    </row>
    <row r="133" spans="2:11" s="34" customFormat="1" ht="24" customHeight="1">
      <c r="B133" s="33"/>
      <c r="D133" s="33"/>
      <c r="E133" s="33"/>
      <c r="F133" s="33"/>
      <c r="G133" s="33"/>
      <c r="H133" s="33"/>
      <c r="I133" s="33"/>
      <c r="J133" s="33"/>
      <c r="K133" s="33"/>
    </row>
    <row r="134" spans="2:11" s="34" customFormat="1" ht="24" customHeight="1">
      <c r="B134" s="33"/>
      <c r="D134" s="33"/>
      <c r="E134" s="33"/>
      <c r="F134" s="33"/>
      <c r="G134" s="33"/>
      <c r="H134" s="33"/>
      <c r="I134" s="33"/>
      <c r="J134" s="33"/>
      <c r="K134" s="33"/>
    </row>
    <row r="135" spans="2:11" s="34" customFormat="1" ht="24" customHeight="1">
      <c r="B135" s="33"/>
      <c r="D135" s="33"/>
      <c r="E135" s="33"/>
      <c r="F135" s="33"/>
      <c r="G135" s="33"/>
      <c r="H135" s="33"/>
      <c r="I135" s="33"/>
      <c r="J135" s="33"/>
      <c r="K135" s="33"/>
    </row>
    <row r="136" spans="2:11" s="34" customFormat="1" ht="24" customHeight="1">
      <c r="B136" s="33"/>
      <c r="D136" s="33"/>
      <c r="E136" s="33"/>
      <c r="F136" s="33"/>
      <c r="G136" s="33"/>
      <c r="H136" s="33"/>
      <c r="I136" s="33"/>
      <c r="J136" s="33"/>
      <c r="K136" s="33"/>
    </row>
    <row r="137" spans="2:11" s="34" customFormat="1" ht="24" customHeight="1">
      <c r="B137" s="33"/>
      <c r="D137" s="33"/>
      <c r="E137" s="33"/>
      <c r="F137" s="33"/>
      <c r="G137" s="33"/>
      <c r="H137" s="33"/>
      <c r="I137" s="33"/>
      <c r="J137" s="33"/>
      <c r="K137" s="33"/>
    </row>
    <row r="138" spans="2:11" s="34" customFormat="1" ht="24" customHeight="1">
      <c r="B138" s="33"/>
      <c r="D138" s="33"/>
      <c r="E138" s="33"/>
      <c r="F138" s="33"/>
      <c r="G138" s="33"/>
      <c r="H138" s="33"/>
      <c r="I138" s="33"/>
      <c r="J138" s="33"/>
      <c r="K138" s="33"/>
    </row>
    <row r="139" spans="2:11" s="34" customFormat="1" ht="24" customHeight="1">
      <c r="B139" s="33"/>
      <c r="D139" s="33"/>
      <c r="E139" s="33"/>
      <c r="F139" s="33"/>
      <c r="G139" s="33"/>
      <c r="H139" s="33"/>
      <c r="I139" s="33"/>
      <c r="J139" s="33"/>
      <c r="K139" s="33"/>
    </row>
    <row r="140" spans="2:11" s="34" customFormat="1" ht="24" customHeight="1">
      <c r="B140" s="33"/>
      <c r="D140" s="33"/>
      <c r="E140" s="33"/>
      <c r="F140" s="33"/>
      <c r="G140" s="33"/>
      <c r="H140" s="33"/>
      <c r="I140" s="33"/>
      <c r="J140" s="33"/>
      <c r="K140" s="33"/>
    </row>
    <row r="141" spans="2:11" s="34" customFormat="1" ht="24" customHeight="1">
      <c r="B141" s="33"/>
      <c r="D141" s="33"/>
      <c r="E141" s="33"/>
      <c r="F141" s="33"/>
      <c r="G141" s="33"/>
      <c r="H141" s="33"/>
      <c r="I141" s="33"/>
      <c r="J141" s="33"/>
      <c r="K141" s="33"/>
    </row>
    <row r="142" spans="2:11" s="34" customFormat="1" ht="24" customHeight="1">
      <c r="B142" s="33"/>
      <c r="D142" s="33"/>
      <c r="E142" s="33"/>
      <c r="F142" s="33"/>
      <c r="G142" s="33"/>
      <c r="H142" s="33"/>
      <c r="I142" s="33"/>
      <c r="J142" s="33"/>
      <c r="K142" s="33"/>
    </row>
    <row r="143" spans="2:11" s="34" customFormat="1" ht="24" customHeight="1">
      <c r="B143" s="33"/>
      <c r="D143" s="33"/>
      <c r="E143" s="33"/>
      <c r="F143" s="33"/>
      <c r="G143" s="33"/>
      <c r="H143" s="33"/>
      <c r="I143" s="33"/>
      <c r="J143" s="33"/>
      <c r="K143" s="33"/>
    </row>
    <row r="144" spans="2:11" s="34" customFormat="1" ht="24" customHeight="1">
      <c r="B144" s="33"/>
      <c r="D144" s="33"/>
      <c r="E144" s="33"/>
      <c r="F144" s="33"/>
      <c r="G144" s="33"/>
      <c r="H144" s="33"/>
      <c r="I144" s="33"/>
      <c r="J144" s="33"/>
      <c r="K144" s="33"/>
    </row>
    <row r="145" spans="2:11" s="34" customFormat="1" ht="24" customHeight="1">
      <c r="B145" s="33"/>
      <c r="D145" s="33"/>
      <c r="E145" s="33"/>
      <c r="F145" s="33"/>
      <c r="G145" s="33"/>
      <c r="H145" s="33"/>
      <c r="I145" s="33"/>
      <c r="J145" s="33"/>
      <c r="K145" s="33"/>
    </row>
    <row r="146" spans="2:11" s="34" customFormat="1" ht="24" customHeight="1">
      <c r="B146" s="33"/>
      <c r="D146" s="33"/>
      <c r="E146" s="33"/>
      <c r="F146" s="33"/>
      <c r="G146" s="33"/>
      <c r="H146" s="33"/>
      <c r="I146" s="33"/>
      <c r="J146" s="33"/>
      <c r="K146" s="33"/>
    </row>
    <row r="147" spans="2:11" s="34" customFormat="1" ht="24" customHeight="1">
      <c r="B147" s="33"/>
      <c r="D147" s="33"/>
      <c r="E147" s="33"/>
      <c r="F147" s="33"/>
      <c r="G147" s="33"/>
      <c r="H147" s="33"/>
      <c r="I147" s="33"/>
      <c r="J147" s="33"/>
      <c r="K147" s="33"/>
    </row>
    <row r="148" spans="2:11" s="34" customFormat="1" ht="24" customHeight="1">
      <c r="B148" s="33"/>
      <c r="D148" s="33"/>
      <c r="E148" s="33"/>
      <c r="F148" s="33"/>
      <c r="G148" s="33"/>
      <c r="H148" s="33"/>
      <c r="I148" s="33"/>
      <c r="J148" s="33"/>
      <c r="K148" s="33"/>
    </row>
    <row r="149" spans="2:11" s="34" customFormat="1" ht="24" customHeight="1">
      <c r="B149" s="33"/>
      <c r="D149" s="33"/>
      <c r="E149" s="33"/>
      <c r="F149" s="33"/>
      <c r="G149" s="33"/>
      <c r="H149" s="33"/>
      <c r="I149" s="33"/>
      <c r="J149" s="33"/>
      <c r="K149" s="33"/>
    </row>
    <row r="150" spans="2:11" s="34" customFormat="1" ht="24" customHeight="1">
      <c r="B150" s="33"/>
      <c r="D150" s="33"/>
      <c r="E150" s="33"/>
      <c r="F150" s="33"/>
      <c r="G150" s="33"/>
      <c r="H150" s="33"/>
      <c r="I150" s="33"/>
      <c r="J150" s="33"/>
      <c r="K150" s="33"/>
    </row>
    <row r="151" spans="2:11" s="34" customFormat="1" ht="24" customHeight="1">
      <c r="B151" s="33"/>
      <c r="D151" s="33"/>
      <c r="E151" s="33"/>
      <c r="F151" s="33"/>
      <c r="G151" s="33"/>
      <c r="H151" s="33"/>
      <c r="I151" s="33"/>
      <c r="J151" s="33"/>
      <c r="K151" s="33"/>
    </row>
    <row r="152" spans="2:11" s="34" customFormat="1" ht="24" customHeight="1">
      <c r="B152" s="33"/>
      <c r="D152" s="33"/>
      <c r="E152" s="33"/>
      <c r="F152" s="33"/>
      <c r="G152" s="33"/>
      <c r="H152" s="33"/>
      <c r="I152" s="33"/>
      <c r="J152" s="33"/>
      <c r="K152" s="33"/>
    </row>
    <row r="153" spans="2:11" s="34" customFormat="1" ht="24" customHeight="1">
      <c r="B153" s="33"/>
      <c r="D153" s="33"/>
      <c r="E153" s="33"/>
      <c r="F153" s="33"/>
      <c r="G153" s="33"/>
      <c r="H153" s="33"/>
      <c r="I153" s="33"/>
      <c r="J153" s="33"/>
      <c r="K153" s="33"/>
    </row>
    <row r="154" spans="2:11" s="34" customFormat="1" ht="24" customHeight="1">
      <c r="B154" s="33"/>
      <c r="D154" s="33"/>
      <c r="E154" s="33"/>
      <c r="F154" s="33"/>
      <c r="G154" s="33"/>
      <c r="H154" s="33"/>
      <c r="I154" s="33"/>
      <c r="J154" s="33"/>
      <c r="K154" s="33"/>
    </row>
    <row r="155" spans="2:11" s="34" customFormat="1" ht="24" customHeight="1">
      <c r="B155" s="33"/>
      <c r="D155" s="33"/>
      <c r="E155" s="33"/>
      <c r="F155" s="33"/>
      <c r="G155" s="33"/>
      <c r="H155" s="33"/>
      <c r="I155" s="33"/>
      <c r="J155" s="33"/>
      <c r="K155" s="33"/>
    </row>
    <row r="156" spans="2:11" s="34" customFormat="1" ht="24" customHeight="1">
      <c r="B156" s="33"/>
      <c r="D156" s="33"/>
      <c r="E156" s="33"/>
      <c r="F156" s="33"/>
      <c r="G156" s="33"/>
      <c r="H156" s="33"/>
      <c r="I156" s="33"/>
      <c r="J156" s="33"/>
      <c r="K156" s="33"/>
    </row>
    <row r="157" spans="2:11" s="34" customFormat="1" ht="24" customHeight="1">
      <c r="B157" s="33"/>
      <c r="D157" s="33"/>
      <c r="E157" s="33"/>
      <c r="F157" s="33"/>
      <c r="G157" s="33"/>
      <c r="H157" s="33"/>
      <c r="I157" s="33"/>
      <c r="J157" s="33"/>
      <c r="K157" s="33"/>
    </row>
    <row r="158" spans="2:11" s="34" customFormat="1" ht="24" customHeight="1">
      <c r="B158" s="33"/>
      <c r="D158" s="33"/>
      <c r="E158" s="33"/>
      <c r="F158" s="33"/>
      <c r="G158" s="33"/>
      <c r="H158" s="33"/>
      <c r="I158" s="33"/>
      <c r="J158" s="33"/>
      <c r="K158" s="33"/>
    </row>
    <row r="159" spans="2:11" s="34" customFormat="1" ht="24" customHeight="1">
      <c r="B159" s="33"/>
      <c r="D159" s="33"/>
      <c r="E159" s="33"/>
      <c r="F159" s="33"/>
      <c r="G159" s="33"/>
      <c r="H159" s="33"/>
      <c r="I159" s="33"/>
      <c r="J159" s="33"/>
      <c r="K159" s="33"/>
    </row>
    <row r="160" spans="2:11" s="34" customFormat="1" ht="24" customHeight="1">
      <c r="B160" s="33"/>
      <c r="D160" s="33"/>
      <c r="E160" s="33"/>
      <c r="F160" s="33"/>
      <c r="G160" s="33"/>
      <c r="H160" s="33"/>
      <c r="I160" s="33"/>
      <c r="J160" s="33"/>
      <c r="K160" s="33"/>
    </row>
    <row r="161" spans="2:11" s="34" customFormat="1" ht="24" customHeight="1">
      <c r="B161" s="33"/>
      <c r="D161" s="33"/>
      <c r="E161" s="33"/>
      <c r="F161" s="33"/>
      <c r="G161" s="33"/>
      <c r="H161" s="33"/>
      <c r="I161" s="33"/>
      <c r="J161" s="33"/>
      <c r="K161" s="33"/>
    </row>
    <row r="162" spans="2:11" s="34" customFormat="1" ht="24" customHeight="1">
      <c r="B162" s="33"/>
      <c r="D162" s="33"/>
      <c r="E162" s="33"/>
      <c r="F162" s="33"/>
      <c r="G162" s="33"/>
      <c r="H162" s="33"/>
      <c r="I162" s="33"/>
      <c r="J162" s="33"/>
      <c r="K162" s="33"/>
    </row>
    <row r="163" spans="2:11" s="34" customFormat="1" ht="24" customHeight="1">
      <c r="B163" s="33"/>
      <c r="D163" s="33"/>
      <c r="E163" s="33"/>
      <c r="F163" s="33"/>
      <c r="G163" s="33"/>
      <c r="H163" s="33"/>
      <c r="I163" s="33"/>
      <c r="J163" s="33"/>
      <c r="K163" s="33"/>
    </row>
    <row r="164" spans="2:11" s="34" customFormat="1" ht="24" customHeight="1">
      <c r="B164" s="33"/>
      <c r="D164" s="33"/>
      <c r="E164" s="33"/>
      <c r="F164" s="33"/>
      <c r="G164" s="33"/>
      <c r="H164" s="33"/>
      <c r="I164" s="33"/>
      <c r="J164" s="33"/>
      <c r="K164" s="33"/>
    </row>
    <row r="165" spans="2:11" s="34" customFormat="1" ht="24" customHeight="1">
      <c r="B165" s="33"/>
      <c r="D165" s="33"/>
      <c r="E165" s="33"/>
      <c r="F165" s="33"/>
      <c r="G165" s="33"/>
      <c r="H165" s="33"/>
      <c r="I165" s="33"/>
      <c r="J165" s="33"/>
      <c r="K165" s="33"/>
    </row>
    <row r="166" spans="2:11" s="34" customFormat="1" ht="24" customHeight="1">
      <c r="B166" s="33"/>
      <c r="D166" s="33"/>
      <c r="E166" s="33"/>
      <c r="F166" s="33"/>
      <c r="G166" s="33"/>
      <c r="H166" s="33"/>
      <c r="I166" s="33"/>
      <c r="J166" s="33"/>
      <c r="K166" s="33"/>
    </row>
    <row r="167" spans="2:11" s="34" customFormat="1" ht="24" customHeight="1">
      <c r="B167" s="33"/>
      <c r="D167" s="33"/>
      <c r="E167" s="33"/>
      <c r="F167" s="33"/>
      <c r="G167" s="33"/>
      <c r="H167" s="33"/>
      <c r="I167" s="33"/>
      <c r="J167" s="33"/>
      <c r="K167" s="33"/>
    </row>
    <row r="168" spans="2:11" s="34" customFormat="1" ht="24" customHeight="1">
      <c r="B168" s="33"/>
      <c r="D168" s="33"/>
      <c r="E168" s="33"/>
      <c r="F168" s="33"/>
      <c r="G168" s="33"/>
      <c r="H168" s="33"/>
      <c r="I168" s="33"/>
      <c r="J168" s="33"/>
      <c r="K168" s="33"/>
    </row>
    <row r="169" spans="2:11" s="34" customFormat="1" ht="24" customHeight="1">
      <c r="B169" s="33"/>
      <c r="D169" s="33"/>
      <c r="E169" s="33"/>
      <c r="F169" s="33"/>
      <c r="G169" s="33"/>
      <c r="H169" s="33"/>
      <c r="I169" s="33"/>
      <c r="J169" s="33"/>
      <c r="K169" s="33"/>
    </row>
    <row r="170" spans="2:11" s="34" customFormat="1" ht="24" customHeight="1">
      <c r="B170" s="33"/>
      <c r="D170" s="33"/>
      <c r="E170" s="33"/>
      <c r="F170" s="33"/>
      <c r="G170" s="33"/>
      <c r="H170" s="33"/>
      <c r="I170" s="33"/>
      <c r="J170" s="33"/>
      <c r="K170" s="33"/>
    </row>
    <row r="171" spans="2:11" s="34" customFormat="1" ht="24" customHeight="1">
      <c r="B171" s="33"/>
      <c r="D171" s="33"/>
      <c r="E171" s="33"/>
      <c r="F171" s="33"/>
      <c r="G171" s="33"/>
      <c r="H171" s="33"/>
      <c r="I171" s="33"/>
      <c r="J171" s="33"/>
      <c r="K171" s="33"/>
    </row>
    <row r="172" spans="2:11" s="34" customFormat="1" ht="24" customHeight="1">
      <c r="B172" s="33"/>
      <c r="D172" s="33"/>
      <c r="E172" s="33"/>
      <c r="F172" s="33"/>
      <c r="G172" s="33"/>
      <c r="H172" s="33"/>
      <c r="I172" s="33"/>
      <c r="J172" s="33"/>
      <c r="K172" s="33"/>
    </row>
    <row r="173" spans="2:11" s="34" customFormat="1" ht="24" customHeight="1">
      <c r="B173" s="33"/>
      <c r="D173" s="33"/>
      <c r="E173" s="33"/>
      <c r="F173" s="33"/>
      <c r="G173" s="33"/>
      <c r="H173" s="33"/>
      <c r="I173" s="33"/>
      <c r="J173" s="33"/>
      <c r="K173" s="33"/>
    </row>
    <row r="174" spans="2:11" s="34" customFormat="1" ht="24" customHeight="1">
      <c r="B174" s="33"/>
      <c r="D174" s="33"/>
      <c r="E174" s="33"/>
      <c r="F174" s="33"/>
      <c r="G174" s="33"/>
      <c r="H174" s="33"/>
      <c r="I174" s="33"/>
      <c r="J174" s="33"/>
      <c r="K174" s="33"/>
    </row>
    <row r="175" spans="2:11" s="34" customFormat="1" ht="24" customHeight="1">
      <c r="B175" s="33"/>
      <c r="D175" s="33"/>
      <c r="E175" s="33"/>
      <c r="F175" s="33"/>
      <c r="G175" s="33"/>
      <c r="H175" s="33"/>
      <c r="I175" s="33"/>
      <c r="J175" s="33"/>
      <c r="K175" s="33"/>
    </row>
    <row r="176" spans="2:11" s="34" customFormat="1" ht="24" customHeight="1">
      <c r="B176" s="33"/>
      <c r="D176" s="33"/>
      <c r="E176" s="33"/>
      <c r="F176" s="33"/>
      <c r="G176" s="33"/>
      <c r="H176" s="33"/>
      <c r="I176" s="33"/>
      <c r="J176" s="33"/>
      <c r="K176" s="33"/>
    </row>
    <row r="177" spans="2:11" s="34" customFormat="1" ht="24" customHeight="1">
      <c r="B177" s="33"/>
      <c r="D177" s="33"/>
      <c r="E177" s="33"/>
      <c r="F177" s="33"/>
      <c r="G177" s="33"/>
      <c r="H177" s="33"/>
      <c r="I177" s="33"/>
      <c r="J177" s="33"/>
      <c r="K177" s="33"/>
    </row>
    <row r="178" spans="2:11" s="34" customFormat="1" ht="24" customHeight="1">
      <c r="B178" s="33"/>
      <c r="D178" s="33"/>
      <c r="E178" s="33"/>
      <c r="F178" s="33"/>
      <c r="G178" s="33"/>
      <c r="H178" s="33"/>
      <c r="I178" s="33"/>
      <c r="J178" s="33"/>
      <c r="K178" s="33"/>
    </row>
    <row r="179" spans="2:11" s="34" customFormat="1" ht="24" customHeight="1">
      <c r="B179" s="33"/>
      <c r="D179" s="33"/>
      <c r="E179" s="33"/>
      <c r="F179" s="33"/>
      <c r="G179" s="33"/>
      <c r="H179" s="33"/>
      <c r="I179" s="33"/>
      <c r="J179" s="33"/>
      <c r="K179" s="33"/>
    </row>
    <row r="180" spans="2:11" s="34" customFormat="1" ht="24" customHeight="1">
      <c r="B180" s="33"/>
      <c r="D180" s="33"/>
      <c r="E180" s="33"/>
      <c r="F180" s="33"/>
      <c r="G180" s="33"/>
      <c r="H180" s="33"/>
      <c r="I180" s="33"/>
      <c r="J180" s="33"/>
      <c r="K180" s="33"/>
    </row>
    <row r="181" spans="2:11" s="34" customFormat="1" ht="24" customHeight="1">
      <c r="B181" s="33"/>
      <c r="D181" s="33"/>
      <c r="E181" s="33"/>
      <c r="F181" s="33"/>
      <c r="G181" s="33"/>
      <c r="H181" s="33"/>
      <c r="I181" s="33"/>
      <c r="J181" s="33"/>
      <c r="K181" s="33"/>
    </row>
    <row r="182" spans="2:11" s="34" customFormat="1" ht="24" customHeight="1">
      <c r="B182" s="33"/>
      <c r="D182" s="33"/>
      <c r="E182" s="33"/>
      <c r="F182" s="33"/>
      <c r="G182" s="33"/>
      <c r="H182" s="33"/>
      <c r="I182" s="33"/>
      <c r="J182" s="33"/>
      <c r="K182" s="33"/>
    </row>
    <row r="183" spans="2:11" s="34" customFormat="1" ht="24" customHeight="1">
      <c r="B183" s="33"/>
      <c r="D183" s="33"/>
      <c r="E183" s="33"/>
      <c r="F183" s="33"/>
      <c r="G183" s="33"/>
      <c r="H183" s="33"/>
      <c r="I183" s="33"/>
      <c r="J183" s="33"/>
      <c r="K183" s="33"/>
    </row>
    <row r="184" spans="2:11" s="34" customFormat="1" ht="24" customHeight="1">
      <c r="B184" s="33"/>
      <c r="D184" s="33"/>
      <c r="E184" s="33"/>
      <c r="F184" s="33"/>
      <c r="G184" s="33"/>
      <c r="H184" s="33"/>
      <c r="I184" s="33"/>
      <c r="J184" s="33"/>
      <c r="K184" s="33"/>
    </row>
    <row r="185" spans="2:11" s="34" customFormat="1" ht="24" customHeight="1">
      <c r="B185" s="33"/>
      <c r="D185" s="33"/>
      <c r="E185" s="33"/>
      <c r="F185" s="33"/>
      <c r="G185" s="33"/>
      <c r="H185" s="33"/>
      <c r="I185" s="33"/>
      <c r="J185" s="33"/>
      <c r="K185" s="33"/>
    </row>
    <row r="186" spans="2:11" s="34" customFormat="1" ht="24" customHeight="1">
      <c r="B186" s="33"/>
      <c r="D186" s="33"/>
      <c r="E186" s="33"/>
      <c r="F186" s="33"/>
      <c r="G186" s="33"/>
      <c r="H186" s="33"/>
      <c r="I186" s="33"/>
      <c r="J186" s="33"/>
      <c r="K186" s="33"/>
    </row>
    <row r="187" spans="2:11" s="34" customFormat="1" ht="24" customHeight="1">
      <c r="B187" s="33"/>
      <c r="D187" s="33"/>
      <c r="E187" s="33"/>
      <c r="F187" s="33"/>
      <c r="G187" s="33"/>
      <c r="H187" s="33"/>
      <c r="I187" s="33"/>
      <c r="J187" s="33"/>
      <c r="K187" s="33"/>
    </row>
    <row r="188" spans="2:11" s="34" customFormat="1" ht="24" customHeight="1">
      <c r="B188" s="33"/>
      <c r="D188" s="33"/>
      <c r="E188" s="33"/>
      <c r="F188" s="33"/>
      <c r="G188" s="33"/>
      <c r="H188" s="33"/>
      <c r="I188" s="33"/>
      <c r="J188" s="33"/>
      <c r="K188" s="33"/>
    </row>
    <row r="189" spans="2:11" s="34" customFormat="1" ht="24" customHeight="1">
      <c r="B189" s="33"/>
      <c r="D189" s="33"/>
      <c r="E189" s="33"/>
      <c r="F189" s="33"/>
      <c r="G189" s="33"/>
      <c r="H189" s="33"/>
      <c r="I189" s="33"/>
      <c r="J189" s="33"/>
      <c r="K189" s="33"/>
    </row>
    <row r="190" spans="2:11" s="34" customFormat="1" ht="24" customHeight="1">
      <c r="B190" s="33"/>
      <c r="D190" s="33"/>
      <c r="E190" s="33"/>
      <c r="F190" s="33"/>
      <c r="G190" s="33"/>
      <c r="H190" s="33"/>
      <c r="I190" s="33"/>
      <c r="J190" s="33"/>
      <c r="K190" s="33"/>
    </row>
    <row r="191" spans="2:11" s="34" customFormat="1" ht="24" customHeight="1">
      <c r="B191" s="33"/>
      <c r="D191" s="33"/>
      <c r="E191" s="33"/>
      <c r="F191" s="33"/>
      <c r="G191" s="33"/>
      <c r="H191" s="33"/>
      <c r="I191" s="33"/>
      <c r="J191" s="33"/>
      <c r="K191" s="33"/>
    </row>
    <row r="192" spans="2:11" s="34" customFormat="1" ht="24" customHeight="1">
      <c r="B192" s="33"/>
      <c r="D192" s="33"/>
      <c r="E192" s="33"/>
      <c r="F192" s="33"/>
      <c r="G192" s="33"/>
      <c r="H192" s="33"/>
      <c r="I192" s="33"/>
      <c r="J192" s="33"/>
      <c r="K192" s="33"/>
    </row>
    <row r="193" spans="2:11" s="34" customFormat="1" ht="24" customHeight="1">
      <c r="B193" s="33"/>
      <c r="D193" s="33"/>
      <c r="E193" s="33"/>
      <c r="F193" s="33"/>
      <c r="G193" s="33"/>
      <c r="H193" s="33"/>
      <c r="I193" s="33"/>
      <c r="J193" s="33"/>
      <c r="K193" s="33"/>
    </row>
    <row r="194" spans="2:11" s="34" customFormat="1" ht="24" customHeight="1">
      <c r="B194" s="33"/>
      <c r="D194" s="33"/>
      <c r="E194" s="33"/>
      <c r="F194" s="33"/>
      <c r="G194" s="33"/>
      <c r="H194" s="33"/>
      <c r="I194" s="33"/>
      <c r="J194" s="33"/>
      <c r="K194" s="33"/>
    </row>
    <row r="195" spans="2:11" s="34" customFormat="1" ht="24" customHeight="1">
      <c r="B195" s="33"/>
      <c r="D195" s="33"/>
      <c r="E195" s="33"/>
      <c r="F195" s="33"/>
      <c r="G195" s="33"/>
      <c r="H195" s="33"/>
      <c r="I195" s="33"/>
      <c r="J195" s="33"/>
      <c r="K195" s="33"/>
    </row>
    <row r="196" spans="2:11" s="34" customFormat="1" ht="24" customHeight="1">
      <c r="B196" s="33"/>
      <c r="D196" s="33"/>
      <c r="E196" s="33"/>
      <c r="F196" s="33"/>
      <c r="G196" s="33"/>
      <c r="H196" s="33"/>
      <c r="I196" s="33"/>
      <c r="J196" s="33"/>
      <c r="K196" s="33"/>
    </row>
    <row r="197" spans="2:11" s="34" customFormat="1" ht="24" customHeight="1">
      <c r="B197" s="33"/>
      <c r="D197" s="33"/>
      <c r="E197" s="33"/>
      <c r="F197" s="33"/>
      <c r="G197" s="33"/>
      <c r="H197" s="33"/>
      <c r="I197" s="33"/>
      <c r="J197" s="33"/>
      <c r="K197" s="33"/>
    </row>
    <row r="198" spans="2:11" s="34" customFormat="1" ht="24" customHeight="1">
      <c r="B198" s="33"/>
      <c r="D198" s="33"/>
      <c r="E198" s="33"/>
      <c r="F198" s="33"/>
      <c r="G198" s="33"/>
      <c r="H198" s="33"/>
      <c r="I198" s="33"/>
      <c r="J198" s="33"/>
      <c r="K198" s="33"/>
    </row>
    <row r="199" spans="2:11" s="34" customFormat="1" ht="24" customHeight="1">
      <c r="B199" s="33"/>
      <c r="D199" s="33"/>
      <c r="E199" s="33"/>
      <c r="F199" s="33"/>
      <c r="G199" s="33"/>
      <c r="H199" s="33"/>
      <c r="I199" s="33"/>
      <c r="J199" s="33"/>
      <c r="K199" s="33"/>
    </row>
    <row r="200" spans="2:11" s="34" customFormat="1" ht="24" customHeight="1">
      <c r="B200" s="33"/>
      <c r="D200" s="33"/>
      <c r="E200" s="33"/>
      <c r="F200" s="33"/>
      <c r="G200" s="33"/>
      <c r="H200" s="33"/>
      <c r="I200" s="33"/>
      <c r="J200" s="33"/>
      <c r="K200" s="33"/>
    </row>
    <row r="201" spans="2:11" s="34" customFormat="1" ht="24" customHeight="1">
      <c r="B201" s="33"/>
      <c r="D201" s="33"/>
      <c r="E201" s="33"/>
      <c r="F201" s="33"/>
      <c r="G201" s="33"/>
      <c r="H201" s="33"/>
      <c r="I201" s="33"/>
      <c r="J201" s="33"/>
      <c r="K201" s="33"/>
    </row>
    <row r="202" spans="2:11" s="34" customFormat="1" ht="24" customHeight="1">
      <c r="B202" s="33"/>
      <c r="D202" s="33"/>
      <c r="E202" s="33"/>
      <c r="F202" s="33"/>
      <c r="G202" s="33"/>
      <c r="H202" s="33"/>
      <c r="I202" s="33"/>
      <c r="J202" s="33"/>
      <c r="K202" s="33"/>
    </row>
    <row r="203" spans="2:11" s="34" customFormat="1" ht="24" customHeight="1">
      <c r="B203" s="33"/>
      <c r="D203" s="33"/>
      <c r="E203" s="33"/>
      <c r="F203" s="33"/>
      <c r="G203" s="33"/>
      <c r="H203" s="33"/>
      <c r="I203" s="33"/>
      <c r="J203" s="33"/>
      <c r="K203" s="33"/>
    </row>
    <row r="204" spans="2:11" s="34" customFormat="1" ht="24" customHeight="1">
      <c r="B204" s="33"/>
      <c r="D204" s="33"/>
      <c r="E204" s="33"/>
      <c r="F204" s="33"/>
      <c r="G204" s="33"/>
      <c r="H204" s="33"/>
      <c r="I204" s="33"/>
      <c r="J204" s="33"/>
      <c r="K204" s="33"/>
    </row>
    <row r="205" spans="2:11" s="34" customFormat="1" ht="24" customHeight="1">
      <c r="B205" s="33"/>
      <c r="D205" s="33"/>
      <c r="E205" s="33"/>
      <c r="F205" s="33"/>
      <c r="G205" s="33"/>
      <c r="H205" s="33"/>
      <c r="I205" s="33"/>
      <c r="J205" s="33"/>
      <c r="K205" s="33"/>
    </row>
    <row r="206" spans="2:11" s="34" customFormat="1" ht="24" customHeight="1">
      <c r="B206" s="33"/>
      <c r="D206" s="33"/>
      <c r="E206" s="33"/>
      <c r="F206" s="33"/>
      <c r="G206" s="33"/>
      <c r="H206" s="33"/>
      <c r="I206" s="33"/>
      <c r="J206" s="33"/>
      <c r="K206" s="33"/>
    </row>
    <row r="207" spans="2:11" s="34" customFormat="1" ht="24" customHeight="1">
      <c r="B207" s="33"/>
      <c r="D207" s="33"/>
      <c r="E207" s="33"/>
      <c r="F207" s="33"/>
      <c r="G207" s="33"/>
      <c r="H207" s="33"/>
      <c r="I207" s="33"/>
      <c r="J207" s="33"/>
      <c r="K207" s="33"/>
    </row>
    <row r="208" spans="2:11" s="34" customFormat="1" ht="24" customHeight="1">
      <c r="B208" s="33"/>
      <c r="D208" s="33"/>
      <c r="E208" s="33"/>
      <c r="F208" s="33"/>
      <c r="G208" s="33"/>
      <c r="H208" s="33"/>
      <c r="I208" s="33"/>
      <c r="J208" s="33"/>
      <c r="K208" s="33"/>
    </row>
    <row r="209" spans="2:11" s="34" customFormat="1" ht="24" customHeight="1">
      <c r="B209" s="33"/>
      <c r="D209" s="33"/>
      <c r="E209" s="33"/>
      <c r="F209" s="33"/>
      <c r="G209" s="33"/>
      <c r="H209" s="33"/>
      <c r="I209" s="33"/>
      <c r="J209" s="33"/>
      <c r="K209" s="33"/>
    </row>
    <row r="210" spans="2:11" s="34" customFormat="1" ht="24" customHeight="1">
      <c r="B210" s="33"/>
      <c r="D210" s="33"/>
      <c r="E210" s="33"/>
      <c r="F210" s="33"/>
      <c r="G210" s="33"/>
      <c r="H210" s="33"/>
      <c r="I210" s="33"/>
      <c r="J210" s="33"/>
      <c r="K210" s="33"/>
    </row>
    <row r="211" spans="2:11" s="34" customFormat="1" ht="24" customHeight="1">
      <c r="B211" s="33"/>
      <c r="D211" s="33"/>
      <c r="E211" s="33"/>
      <c r="F211" s="33"/>
      <c r="G211" s="33"/>
      <c r="H211" s="33"/>
      <c r="I211" s="33"/>
      <c r="J211" s="33"/>
      <c r="K211" s="33"/>
    </row>
    <row r="212" spans="2:11" s="34" customFormat="1" ht="24" customHeight="1">
      <c r="B212" s="33"/>
      <c r="D212" s="33"/>
      <c r="E212" s="33"/>
      <c r="F212" s="33"/>
      <c r="G212" s="33"/>
      <c r="H212" s="33"/>
      <c r="I212" s="33"/>
      <c r="J212" s="33"/>
      <c r="K212" s="33"/>
    </row>
    <row r="213" spans="2:11" s="34" customFormat="1" ht="24" customHeight="1">
      <c r="B213" s="33"/>
      <c r="D213" s="33"/>
      <c r="E213" s="33"/>
      <c r="F213" s="33"/>
      <c r="G213" s="33"/>
      <c r="H213" s="33"/>
      <c r="I213" s="33"/>
      <c r="J213" s="33"/>
      <c r="K213" s="33"/>
    </row>
    <row r="214" spans="2:11" s="34" customFormat="1" ht="24" customHeight="1">
      <c r="B214" s="33"/>
      <c r="D214" s="33"/>
      <c r="E214" s="33"/>
      <c r="F214" s="33"/>
      <c r="G214" s="33"/>
      <c r="H214" s="33"/>
      <c r="I214" s="33"/>
      <c r="J214" s="33"/>
      <c r="K214" s="33"/>
    </row>
    <row r="215" spans="2:11" s="34" customFormat="1" ht="24" customHeight="1">
      <c r="B215" s="33"/>
      <c r="D215" s="33"/>
      <c r="E215" s="33"/>
      <c r="F215" s="33"/>
      <c r="G215" s="33"/>
      <c r="H215" s="33"/>
      <c r="I215" s="33"/>
      <c r="J215" s="33"/>
      <c r="K215" s="33"/>
    </row>
    <row r="216" spans="2:11" s="34" customFormat="1" ht="24" customHeight="1">
      <c r="B216" s="33"/>
      <c r="D216" s="33"/>
      <c r="E216" s="33"/>
      <c r="F216" s="33"/>
      <c r="G216" s="33"/>
      <c r="H216" s="33"/>
      <c r="I216" s="33"/>
      <c r="J216" s="33"/>
      <c r="K216" s="33"/>
    </row>
    <row r="217" spans="2:11" s="34" customFormat="1" ht="24" customHeight="1">
      <c r="B217" s="33"/>
      <c r="D217" s="33"/>
      <c r="E217" s="33"/>
      <c r="F217" s="33"/>
      <c r="G217" s="33"/>
      <c r="H217" s="33"/>
      <c r="I217" s="33"/>
      <c r="J217" s="33"/>
      <c r="K217" s="33"/>
    </row>
    <row r="218" spans="2:11" s="34" customFormat="1" ht="24" customHeight="1">
      <c r="B218" s="33"/>
      <c r="D218" s="33"/>
      <c r="E218" s="33"/>
      <c r="F218" s="33"/>
      <c r="G218" s="33"/>
      <c r="H218" s="33"/>
      <c r="I218" s="33"/>
      <c r="J218" s="33"/>
      <c r="K218" s="33"/>
    </row>
    <row r="219" spans="2:11" s="34" customFormat="1" ht="24" customHeight="1">
      <c r="B219" s="33"/>
      <c r="D219" s="33"/>
      <c r="E219" s="33"/>
      <c r="F219" s="33"/>
      <c r="G219" s="33"/>
      <c r="H219" s="33"/>
      <c r="I219" s="33"/>
      <c r="J219" s="33"/>
      <c r="K219" s="33"/>
    </row>
    <row r="220" spans="2:11" s="34" customFormat="1" ht="24" customHeight="1">
      <c r="B220" s="33"/>
      <c r="D220" s="33"/>
      <c r="E220" s="33"/>
      <c r="F220" s="33"/>
      <c r="G220" s="33"/>
      <c r="H220" s="33"/>
      <c r="I220" s="33"/>
      <c r="J220" s="33"/>
      <c r="K220" s="33"/>
    </row>
    <row r="221" spans="2:11" s="34" customFormat="1" ht="24" customHeight="1">
      <c r="B221" s="33"/>
      <c r="D221" s="33"/>
      <c r="E221" s="33"/>
      <c r="F221" s="33"/>
      <c r="G221" s="33"/>
      <c r="H221" s="33"/>
      <c r="I221" s="33"/>
      <c r="J221" s="33"/>
      <c r="K221" s="33"/>
    </row>
  </sheetData>
  <mergeCells count="46">
    <mergeCell ref="D74:J74"/>
    <mergeCell ref="D75:K75"/>
    <mergeCell ref="D47:E47"/>
    <mergeCell ref="F47:H47"/>
    <mergeCell ref="F48:G48"/>
    <mergeCell ref="D49:J49"/>
    <mergeCell ref="D50:J50"/>
    <mergeCell ref="D67:K67"/>
    <mergeCell ref="D69:J69"/>
    <mergeCell ref="D71:J71"/>
    <mergeCell ref="D72:J72"/>
    <mergeCell ref="D73:J73"/>
    <mergeCell ref="D59:K59"/>
    <mergeCell ref="D60:K60"/>
    <mergeCell ref="D61:J61"/>
    <mergeCell ref="D62:J62"/>
    <mergeCell ref="C55:D55"/>
    <mergeCell ref="E55:F55"/>
    <mergeCell ref="C56:D56"/>
    <mergeCell ref="E56:F56"/>
    <mergeCell ref="D58:K58"/>
    <mergeCell ref="C54:D54"/>
    <mergeCell ref="E54:F54"/>
    <mergeCell ref="D41:J41"/>
    <mergeCell ref="D42:G42"/>
    <mergeCell ref="H42:J42"/>
    <mergeCell ref="D43:E43"/>
    <mergeCell ref="F43:J43"/>
    <mergeCell ref="D44:J44"/>
    <mergeCell ref="D48:E48"/>
    <mergeCell ref="D70:J70"/>
    <mergeCell ref="D40:H40"/>
    <mergeCell ref="A1:J1"/>
    <mergeCell ref="D4:E4"/>
    <mergeCell ref="F4:G4"/>
    <mergeCell ref="D5:F5"/>
    <mergeCell ref="I7:J7"/>
    <mergeCell ref="D7:F7"/>
    <mergeCell ref="G7:H7"/>
    <mergeCell ref="D3:E3"/>
    <mergeCell ref="F3:G3"/>
    <mergeCell ref="D8:E8"/>
    <mergeCell ref="F8:G8"/>
    <mergeCell ref="H8:J8"/>
    <mergeCell ref="D13:K13"/>
    <mergeCell ref="G52:J52"/>
  </mergeCells>
  <phoneticPr fontId="1"/>
  <conditionalFormatting sqref="D10:J25">
    <cfRule type="cellIs" dxfId="36" priority="4" stopIfTrue="1" operator="equal">
      <formula>0</formula>
    </cfRule>
  </conditionalFormatting>
  <conditionalFormatting sqref="D27:J37">
    <cfRule type="cellIs" dxfId="35" priority="2" stopIfTrue="1" operator="equal">
      <formula>0</formula>
    </cfRule>
  </conditionalFormatting>
  <conditionalFormatting sqref="K22:K25">
    <cfRule type="cellIs" dxfId="34" priority="3" stopIfTrue="1" operator="equal">
      <formula>0</formula>
    </cfRule>
  </conditionalFormatting>
  <conditionalFormatting sqref="K34:K37">
    <cfRule type="cellIs" dxfId="33" priority="1" stopIfTrue="1" operator="equal">
      <formula>0</formula>
    </cfRule>
  </conditionalFormatting>
  <hyperlinks>
    <hyperlink ref="F47" r:id="rId1" xr:uid="{3EF90B5C-D64F-4311-B314-C6BCDD95EF8B}"/>
  </hyperlinks>
  <printOptions horizontalCentered="1"/>
  <pageMargins left="0.59055118110236227" right="0.59055118110236227" top="0.59055118110236227" bottom="0.59055118110236227" header="0.51181102362204722" footer="0.51181102362204722"/>
  <pageSetup paperSize="9" scale="93" fitToHeight="2" orientation="portrait" r:id="rId2"/>
  <headerFooter alignWithMargins="0"/>
  <rowBreaks count="1" manualBreakCount="1">
    <brk id="39"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O2"/>
  <sheetViews>
    <sheetView workbookViewId="0"/>
  </sheetViews>
  <sheetFormatPr defaultRowHeight="13"/>
  <cols>
    <col min="1" max="3" width="8.453125" customWidth="1"/>
    <col min="4" max="4" width="10.26953125" customWidth="1"/>
    <col min="5" max="5" width="8.453125" customWidth="1"/>
    <col min="6" max="6" width="25.36328125" customWidth="1"/>
    <col min="7" max="15" width="8.453125" customWidth="1"/>
  </cols>
  <sheetData>
    <row r="1" spans="1:15" ht="43.5" customHeight="1">
      <c r="A1" s="70" t="s">
        <v>228</v>
      </c>
      <c r="B1" s="70" t="s">
        <v>263</v>
      </c>
      <c r="C1" s="70" t="s">
        <v>264</v>
      </c>
      <c r="D1" s="70" t="s">
        <v>265</v>
      </c>
      <c r="E1" s="70" t="s">
        <v>266</v>
      </c>
      <c r="F1" s="70" t="s">
        <v>267</v>
      </c>
      <c r="G1" s="70" t="s">
        <v>268</v>
      </c>
      <c r="H1" s="70" t="s">
        <v>269</v>
      </c>
      <c r="I1" s="70" t="s">
        <v>270</v>
      </c>
      <c r="J1" s="70" t="s">
        <v>271</v>
      </c>
      <c r="K1" s="70" t="s">
        <v>272</v>
      </c>
      <c r="L1" s="70" t="s">
        <v>273</v>
      </c>
      <c r="M1" s="70" t="s">
        <v>274</v>
      </c>
      <c r="N1" s="70" t="s">
        <v>275</v>
      </c>
      <c r="O1" s="70" t="s">
        <v>276</v>
      </c>
    </row>
    <row r="2" spans="1:15" ht="43.5" customHeight="1">
      <c r="A2" s="70">
        <f>総括!B9</f>
        <v>0</v>
      </c>
      <c r="B2" s="70">
        <f>総括!F11</f>
        <v>0</v>
      </c>
      <c r="C2" s="70">
        <f>総括!B14</f>
        <v>0</v>
      </c>
      <c r="D2" s="126">
        <f>総括!J14</f>
        <v>0</v>
      </c>
      <c r="E2" s="70">
        <f>総括!J15</f>
        <v>0</v>
      </c>
      <c r="F2" s="70" t="str">
        <f>総括!E18&amp;" "&amp;総括!B19&amp;総括!B20</f>
        <v xml:space="preserve"> </v>
      </c>
      <c r="G2" s="70">
        <f>総括!B24</f>
        <v>0</v>
      </c>
      <c r="H2" s="70">
        <f>総括!H24</f>
        <v>0</v>
      </c>
      <c r="I2" s="70">
        <f>総括!H25</f>
        <v>0</v>
      </c>
      <c r="J2" s="70">
        <f>総括!B28</f>
        <v>0</v>
      </c>
      <c r="K2" s="70">
        <f>総括!H28</f>
        <v>0</v>
      </c>
      <c r="L2" s="70">
        <f>総括!H29</f>
        <v>0</v>
      </c>
      <c r="M2" s="70">
        <f>総括!B32</f>
        <v>0</v>
      </c>
      <c r="N2" s="70">
        <f>総括!H32</f>
        <v>0</v>
      </c>
      <c r="O2" s="70">
        <f>総括!H33</f>
        <v>0</v>
      </c>
    </row>
  </sheetData>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66"/>
  <sheetViews>
    <sheetView tabSelected="1" view="pageBreakPreview" zoomScaleNormal="100" zoomScaleSheetLayoutView="100" workbookViewId="0">
      <selection sqref="A1:I1"/>
    </sheetView>
  </sheetViews>
  <sheetFormatPr defaultRowHeight="13"/>
  <cols>
    <col min="1" max="1" width="14.08984375" customWidth="1"/>
    <col min="2" max="2" width="6.08984375" customWidth="1"/>
    <col min="3" max="4" width="5.6328125" customWidth="1"/>
    <col min="5" max="15" width="6.08984375" customWidth="1"/>
    <col min="18" max="18" width="3.453125" bestFit="1" customWidth="1"/>
    <col min="19" max="19" width="23.26953125" bestFit="1" customWidth="1"/>
    <col min="20" max="20" width="1.36328125" customWidth="1"/>
  </cols>
  <sheetData>
    <row r="1" spans="1:22" ht="56" thickBot="1">
      <c r="A1" s="230" t="s">
        <v>21</v>
      </c>
      <c r="B1" s="230"/>
      <c r="C1" s="230"/>
      <c r="D1" s="230"/>
      <c r="E1" s="230"/>
      <c r="F1" s="230"/>
      <c r="G1" s="230"/>
      <c r="H1" s="230"/>
      <c r="I1" s="230"/>
      <c r="J1" s="231" t="s">
        <v>22</v>
      </c>
      <c r="K1" s="232"/>
      <c r="L1" s="233" t="s">
        <v>278</v>
      </c>
      <c r="M1" s="234"/>
      <c r="N1" s="234"/>
      <c r="O1" s="235"/>
      <c r="P1" s="1"/>
      <c r="Q1" s="1"/>
      <c r="R1" s="1"/>
      <c r="S1" s="1"/>
      <c r="T1" s="1"/>
      <c r="U1" s="1"/>
      <c r="V1" s="1"/>
    </row>
    <row r="2" spans="1:22" ht="24" customHeight="1">
      <c r="A2" s="2"/>
      <c r="B2" s="3"/>
      <c r="C2" s="3"/>
      <c r="D2" s="3"/>
      <c r="E2" s="3"/>
      <c r="F2" s="3"/>
      <c r="G2" s="3"/>
      <c r="H2" s="3"/>
      <c r="I2" s="3"/>
      <c r="J2" s="1"/>
      <c r="K2" s="1"/>
      <c r="L2" s="1"/>
      <c r="M2" s="1"/>
      <c r="N2" s="1"/>
      <c r="O2" s="1"/>
      <c r="P2" s="1"/>
      <c r="Q2" s="1"/>
      <c r="R2" s="1"/>
      <c r="S2" s="1"/>
      <c r="T2" s="1"/>
      <c r="U2" s="1"/>
      <c r="V2" s="1"/>
    </row>
    <row r="3" spans="1:22" ht="24" customHeight="1">
      <c r="A3" s="3"/>
      <c r="B3" s="3"/>
      <c r="C3" s="226" t="s">
        <v>23</v>
      </c>
      <c r="D3" s="226"/>
      <c r="E3" s="226"/>
      <c r="F3" s="236" t="str">
        <f>'2024 道央小学選手権'!F48:G48</f>
        <v>090-3817-5430</v>
      </c>
      <c r="G3" s="236"/>
      <c r="H3" s="236"/>
      <c r="I3" s="236"/>
      <c r="J3" s="236"/>
      <c r="K3" s="1"/>
      <c r="L3" s="237" t="str">
        <f>'2024 道央小学選手権'!D46&amp;"受付開始"</f>
        <v>７月１５日（月）～受付開始</v>
      </c>
      <c r="M3" s="238"/>
      <c r="N3" s="238"/>
      <c r="O3" s="239"/>
      <c r="P3" s="1"/>
      <c r="Q3" s="1"/>
      <c r="R3" s="1"/>
      <c r="S3" s="1"/>
      <c r="T3" s="1"/>
      <c r="U3" s="1"/>
      <c r="V3" s="1"/>
    </row>
    <row r="4" spans="1:22" ht="24" customHeight="1">
      <c r="A4" s="3"/>
      <c r="B4" s="3"/>
      <c r="C4" s="226" t="s">
        <v>24</v>
      </c>
      <c r="D4" s="226"/>
      <c r="E4" s="226"/>
      <c r="F4" s="213" t="str">
        <f>'2024 道央小学選手権'!F47:H47</f>
        <v>r5dououentry@gmail.com</v>
      </c>
      <c r="G4" s="226"/>
      <c r="H4" s="226"/>
      <c r="I4" s="226"/>
      <c r="J4" s="226"/>
      <c r="K4" s="1"/>
      <c r="L4" s="227" t="str">
        <f>'2024 道央小学選手権'!F46&amp;"受付〆切"</f>
        <v>７月１８日（木）19:00受付〆切</v>
      </c>
      <c r="M4" s="228"/>
      <c r="N4" s="228"/>
      <c r="O4" s="229"/>
      <c r="P4" s="1"/>
      <c r="Q4" s="1"/>
      <c r="R4" s="1"/>
      <c r="S4" s="1"/>
      <c r="T4" s="1"/>
      <c r="U4" s="1"/>
      <c r="V4" s="1"/>
    </row>
    <row r="5" spans="1:22" ht="24" customHeight="1">
      <c r="A5" s="3"/>
      <c r="B5" s="3"/>
      <c r="C5" s="4"/>
      <c r="D5" s="4"/>
      <c r="E5" s="4"/>
      <c r="F5" s="5"/>
      <c r="G5" s="5"/>
      <c r="H5" s="5"/>
      <c r="I5" s="5"/>
      <c r="J5" s="5"/>
      <c r="K5" s="1"/>
      <c r="L5" s="1"/>
      <c r="M5" s="1"/>
      <c r="N5" s="6"/>
      <c r="O5" s="1"/>
      <c r="P5" s="1"/>
      <c r="Q5" s="1"/>
      <c r="R5" s="1"/>
      <c r="S5" s="1"/>
      <c r="T5" s="1"/>
      <c r="U5" s="1"/>
      <c r="V5" s="1"/>
    </row>
    <row r="6" spans="1:22" ht="24" customHeight="1">
      <c r="A6" s="225" t="str">
        <f>'2024 道央小学選手権'!A1</f>
        <v>2024　道央小学陸上競技選手権大会開催要項</v>
      </c>
      <c r="B6" s="225"/>
      <c r="C6" s="225"/>
      <c r="D6" s="225"/>
      <c r="E6" s="225"/>
      <c r="F6" s="225"/>
      <c r="G6" s="225"/>
      <c r="H6" s="225"/>
      <c r="I6" s="225"/>
      <c r="J6" s="217" t="str">
        <f>'2024 道央小学選手権'!D5</f>
        <v>２０２４年　８月３日（土）～４日（日）</v>
      </c>
      <c r="K6" s="217"/>
      <c r="L6" s="217"/>
      <c r="M6" s="217"/>
      <c r="N6" s="217"/>
      <c r="O6" s="217"/>
      <c r="P6" s="1"/>
      <c r="Q6" s="1"/>
      <c r="R6" s="1"/>
      <c r="S6" s="1"/>
      <c r="T6" s="1"/>
      <c r="U6" s="1"/>
      <c r="V6" s="1"/>
    </row>
    <row r="7" spans="1:22" ht="24" customHeight="1">
      <c r="A7" s="122"/>
      <c r="B7" s="122"/>
      <c r="C7" s="122"/>
      <c r="D7" s="122"/>
      <c r="E7" s="122"/>
      <c r="F7" s="122"/>
      <c r="G7" s="125" t="s">
        <v>287</v>
      </c>
      <c r="H7" s="125"/>
      <c r="I7" s="125"/>
      <c r="J7" s="125"/>
      <c r="K7" s="125"/>
      <c r="L7" s="125"/>
      <c r="M7" s="125"/>
      <c r="N7" s="123"/>
      <c r="O7" s="4"/>
      <c r="P7" s="1"/>
      <c r="Q7" s="1"/>
      <c r="R7" s="1"/>
      <c r="S7" s="1"/>
      <c r="T7" s="1"/>
      <c r="U7" s="1"/>
      <c r="V7" s="1"/>
    </row>
    <row r="8" spans="1:22" ht="24" customHeight="1">
      <c r="A8" s="3"/>
      <c r="B8" s="7"/>
      <c r="C8" s="7"/>
      <c r="D8" s="7"/>
      <c r="E8" s="7"/>
      <c r="F8" s="7"/>
      <c r="G8" s="26" t="s">
        <v>398</v>
      </c>
      <c r="H8" s="124" t="s">
        <v>399</v>
      </c>
      <c r="I8" s="26"/>
      <c r="J8" s="124"/>
      <c r="K8" s="26"/>
      <c r="L8" s="26"/>
      <c r="M8" s="124"/>
      <c r="N8" s="123"/>
      <c r="O8" s="1"/>
      <c r="P8" s="1"/>
      <c r="Q8" s="1"/>
      <c r="R8" s="1"/>
      <c r="S8" s="1"/>
      <c r="T8" s="1"/>
      <c r="U8" s="1"/>
      <c r="V8" s="1"/>
    </row>
    <row r="9" spans="1:22" ht="24" customHeight="1">
      <c r="A9" s="32" t="s">
        <v>25</v>
      </c>
      <c r="B9" s="218"/>
      <c r="C9" s="219"/>
      <c r="D9" s="219" t="s">
        <v>27</v>
      </c>
      <c r="E9" s="222"/>
      <c r="F9" s="1"/>
      <c r="G9" s="121"/>
      <c r="H9" s="121"/>
      <c r="I9" s="121"/>
      <c r="J9" s="121"/>
      <c r="K9" s="121"/>
      <c r="L9" s="121"/>
      <c r="M9" s="121"/>
      <c r="N9" s="123"/>
      <c r="O9" s="1"/>
      <c r="P9" s="1"/>
      <c r="Q9" s="8" t="s">
        <v>26</v>
      </c>
      <c r="R9" s="1"/>
      <c r="S9" s="9" t="s">
        <v>28</v>
      </c>
      <c r="T9" s="1"/>
      <c r="U9" s="1" t="s">
        <v>29</v>
      </c>
      <c r="V9" s="10" t="s">
        <v>288</v>
      </c>
    </row>
    <row r="10" spans="1:22" ht="24" customHeight="1">
      <c r="A10" s="5"/>
      <c r="B10" s="5"/>
      <c r="C10" s="5"/>
      <c r="D10" s="11"/>
      <c r="E10" s="5"/>
      <c r="F10" s="1"/>
      <c r="G10" s="9"/>
      <c r="H10" s="9"/>
      <c r="I10" s="9"/>
      <c r="J10" s="9"/>
      <c r="K10" s="9"/>
      <c r="L10" s="9"/>
      <c r="M10" s="5"/>
      <c r="N10" s="8"/>
      <c r="O10" s="1"/>
      <c r="P10" s="1"/>
      <c r="Q10" s="12" t="s">
        <v>30</v>
      </c>
      <c r="R10" s="1"/>
      <c r="S10" s="9" t="s">
        <v>31</v>
      </c>
      <c r="T10" s="1"/>
      <c r="U10" s="1" t="s">
        <v>32</v>
      </c>
      <c r="V10" s="10"/>
    </row>
    <row r="11" spans="1:22" ht="24" customHeight="1">
      <c r="A11" s="223" t="s">
        <v>226</v>
      </c>
      <c r="B11" s="223"/>
      <c r="C11" s="223"/>
      <c r="D11" s="223"/>
      <c r="E11" s="223"/>
      <c r="F11" s="176"/>
      <c r="G11" s="176"/>
      <c r="H11" s="176"/>
      <c r="I11" s="176"/>
      <c r="J11" s="176"/>
      <c r="K11" s="176"/>
      <c r="L11" s="176"/>
      <c r="M11" s="176"/>
      <c r="N11" s="176"/>
      <c r="O11" s="1"/>
      <c r="P11" s="1"/>
      <c r="Q11" s="12" t="s">
        <v>34</v>
      </c>
      <c r="R11" s="1"/>
      <c r="S11" s="9" t="s">
        <v>35</v>
      </c>
      <c r="T11" s="1"/>
      <c r="U11" s="1" t="s">
        <v>36</v>
      </c>
      <c r="V11" s="10"/>
    </row>
    <row r="12" spans="1:22" ht="24" customHeight="1">
      <c r="A12" s="224" t="s">
        <v>225</v>
      </c>
      <c r="B12" s="224"/>
      <c r="C12" s="224"/>
      <c r="D12" s="224"/>
      <c r="E12" s="224"/>
      <c r="F12" s="176"/>
      <c r="G12" s="176"/>
      <c r="H12" s="176"/>
      <c r="I12" s="176"/>
      <c r="J12" s="176"/>
      <c r="K12" s="176"/>
      <c r="L12" s="176"/>
      <c r="M12" s="176"/>
      <c r="N12" s="176"/>
      <c r="O12" s="1"/>
      <c r="P12" s="1"/>
      <c r="Q12" s="12" t="s">
        <v>38</v>
      </c>
      <c r="R12" s="1"/>
      <c r="S12" s="9" t="s">
        <v>39</v>
      </c>
      <c r="T12" s="1"/>
      <c r="U12" s="1" t="s">
        <v>40</v>
      </c>
      <c r="V12" s="10"/>
    </row>
    <row r="13" spans="1:22" ht="24" customHeight="1">
      <c r="A13" s="1"/>
      <c r="B13" s="1"/>
      <c r="C13" s="1"/>
      <c r="D13" s="1"/>
      <c r="E13" s="1"/>
      <c r="F13" s="219" t="s">
        <v>37</v>
      </c>
      <c r="G13" s="219"/>
      <c r="H13" s="219"/>
      <c r="I13" s="219"/>
      <c r="J13" s="219"/>
      <c r="K13" s="219"/>
      <c r="L13" s="219"/>
      <c r="M13" s="219"/>
      <c r="N13" s="219"/>
      <c r="O13" s="1"/>
      <c r="P13" s="1"/>
      <c r="Q13" s="12" t="s">
        <v>43</v>
      </c>
      <c r="R13" s="1"/>
      <c r="S13" s="9" t="s">
        <v>44</v>
      </c>
      <c r="T13" s="1"/>
      <c r="U13" s="1" t="s">
        <v>45</v>
      </c>
      <c r="V13" s="10"/>
    </row>
    <row r="14" spans="1:22" ht="24" customHeight="1">
      <c r="A14" s="32" t="s">
        <v>41</v>
      </c>
      <c r="B14" s="220"/>
      <c r="C14" s="220"/>
      <c r="D14" s="220"/>
      <c r="E14" s="220"/>
      <c r="F14" s="189"/>
      <c r="G14" s="210" t="s">
        <v>42</v>
      </c>
      <c r="H14" s="211"/>
      <c r="I14" s="212"/>
      <c r="J14" s="221"/>
      <c r="K14" s="221"/>
      <c r="L14" s="221"/>
      <c r="M14" s="221"/>
      <c r="N14" s="221"/>
      <c r="O14" s="1"/>
      <c r="P14" s="1"/>
      <c r="Q14" s="12" t="s">
        <v>47</v>
      </c>
      <c r="R14" s="1"/>
      <c r="S14" s="9" t="s">
        <v>48</v>
      </c>
      <c r="T14" s="1"/>
      <c r="U14" s="1"/>
      <c r="V14" s="10"/>
    </row>
    <row r="15" spans="1:22" ht="24" customHeight="1">
      <c r="A15" s="1"/>
      <c r="B15" s="206" t="s">
        <v>46</v>
      </c>
      <c r="C15" s="206"/>
      <c r="D15" s="206"/>
      <c r="E15" s="206"/>
      <c r="F15" s="207"/>
      <c r="G15" s="210" t="s">
        <v>49</v>
      </c>
      <c r="H15" s="211"/>
      <c r="I15" s="212"/>
      <c r="J15" s="213"/>
      <c r="K15" s="214"/>
      <c r="L15" s="214"/>
      <c r="M15" s="214"/>
      <c r="N15" s="214"/>
      <c r="O15" s="1"/>
      <c r="P15" s="1"/>
      <c r="Q15" s="12" t="s">
        <v>50</v>
      </c>
      <c r="R15" s="1"/>
      <c r="S15" s="9" t="s">
        <v>51</v>
      </c>
      <c r="T15" s="1"/>
      <c r="U15" s="1"/>
      <c r="V15" s="10"/>
    </row>
    <row r="16" spans="1:22" ht="24" customHeight="1">
      <c r="A16" s="1"/>
      <c r="B16" s="208"/>
      <c r="C16" s="208"/>
      <c r="D16" s="208"/>
      <c r="E16" s="208"/>
      <c r="F16" s="209"/>
      <c r="G16" s="1"/>
      <c r="H16" s="1"/>
      <c r="I16" s="1"/>
      <c r="J16" s="1"/>
      <c r="K16" s="1"/>
      <c r="L16" s="1"/>
      <c r="M16" s="1"/>
      <c r="N16" s="1"/>
      <c r="O16" s="1"/>
      <c r="P16" s="1"/>
      <c r="Q16" s="12" t="s">
        <v>52</v>
      </c>
      <c r="R16" s="1"/>
      <c r="S16" s="9" t="s">
        <v>53</v>
      </c>
      <c r="T16" s="1"/>
      <c r="U16" s="1"/>
      <c r="V16" s="1"/>
    </row>
    <row r="17" spans="1:22" ht="24" customHeight="1">
      <c r="A17" s="1"/>
      <c r="B17" s="1"/>
      <c r="C17" s="1"/>
      <c r="D17" s="1"/>
      <c r="E17" s="1"/>
      <c r="F17" s="1"/>
      <c r="G17" s="1"/>
      <c r="H17" s="1"/>
      <c r="I17" s="1"/>
      <c r="J17" s="1"/>
      <c r="K17" s="1"/>
      <c r="L17" s="1"/>
      <c r="M17" s="1"/>
      <c r="N17" s="1"/>
      <c r="O17" s="1"/>
      <c r="P17" s="1"/>
      <c r="Q17" s="12" t="s">
        <v>56</v>
      </c>
      <c r="R17" s="1"/>
      <c r="S17" s="9" t="s">
        <v>57</v>
      </c>
      <c r="T17" s="1"/>
      <c r="U17" s="1"/>
      <c r="V17" s="1"/>
    </row>
    <row r="18" spans="1:22" ht="24" customHeight="1">
      <c r="A18" s="215" t="s">
        <v>54</v>
      </c>
      <c r="B18" s="215"/>
      <c r="C18" s="6"/>
      <c r="D18" s="13" t="s">
        <v>55</v>
      </c>
      <c r="E18" s="216"/>
      <c r="F18" s="216"/>
      <c r="G18" s="216"/>
      <c r="H18" s="14"/>
      <c r="I18" s="14"/>
      <c r="J18" s="14"/>
      <c r="K18" s="6"/>
      <c r="L18" s="6"/>
      <c r="M18" s="6"/>
      <c r="N18" s="6"/>
      <c r="O18" s="1"/>
      <c r="P18" s="1"/>
      <c r="Q18" s="12" t="s">
        <v>59</v>
      </c>
      <c r="R18" s="1"/>
      <c r="S18" s="9" t="s">
        <v>60</v>
      </c>
      <c r="T18" s="1"/>
      <c r="U18" s="1"/>
      <c r="V18" s="1"/>
    </row>
    <row r="19" spans="1:22" ht="24" customHeight="1">
      <c r="A19" s="15" t="s">
        <v>58</v>
      </c>
      <c r="B19" s="110"/>
      <c r="C19" s="110"/>
      <c r="D19" s="110"/>
      <c r="E19" s="110"/>
      <c r="F19" s="110"/>
      <c r="G19" s="110"/>
      <c r="H19" s="110"/>
      <c r="I19" s="110"/>
      <c r="J19" s="110"/>
      <c r="K19" s="110"/>
      <c r="L19" s="110"/>
      <c r="M19" s="110"/>
      <c r="N19" s="110"/>
      <c r="O19" s="1"/>
      <c r="P19" s="1"/>
      <c r="Q19" s="8" t="s">
        <v>61</v>
      </c>
      <c r="R19" s="1"/>
      <c r="S19" s="9" t="s">
        <v>62</v>
      </c>
      <c r="T19" s="1"/>
      <c r="U19" s="1"/>
      <c r="V19" s="1"/>
    </row>
    <row r="20" spans="1:22" ht="24" customHeight="1">
      <c r="A20" s="1"/>
      <c r="B20" s="112"/>
      <c r="C20" s="111"/>
      <c r="D20" s="111"/>
      <c r="E20" s="111"/>
      <c r="F20" s="111"/>
      <c r="G20" s="111"/>
      <c r="H20" s="111"/>
      <c r="I20" s="111"/>
      <c r="J20" s="111"/>
      <c r="K20" s="111"/>
      <c r="L20" s="111"/>
      <c r="M20" s="111"/>
      <c r="N20" s="111"/>
      <c r="O20" s="1"/>
      <c r="P20" s="1"/>
      <c r="Q20" s="12" t="s">
        <v>63</v>
      </c>
      <c r="R20" s="17" t="s">
        <v>64</v>
      </c>
      <c r="S20" s="9" t="s">
        <v>65</v>
      </c>
      <c r="T20" s="1"/>
      <c r="U20" s="1"/>
      <c r="V20" s="1"/>
    </row>
    <row r="21" spans="1:22" ht="24" customHeight="1">
      <c r="A21" s="5"/>
      <c r="B21" s="1"/>
      <c r="C21" s="1"/>
      <c r="D21" s="1"/>
      <c r="E21" s="1"/>
      <c r="F21" s="16"/>
      <c r="G21" s="16"/>
      <c r="H21" s="16"/>
      <c r="I21" s="16"/>
      <c r="J21" s="16"/>
      <c r="K21" s="16"/>
      <c r="L21" s="16"/>
      <c r="M21" s="16"/>
      <c r="N21" s="1"/>
      <c r="O21" s="1"/>
      <c r="P21" s="1"/>
      <c r="Q21" s="8" t="s">
        <v>66</v>
      </c>
      <c r="R21" s="17" t="s">
        <v>67</v>
      </c>
      <c r="S21" s="9" t="s">
        <v>68</v>
      </c>
      <c r="T21" s="1"/>
      <c r="U21" s="1"/>
      <c r="V21" s="1"/>
    </row>
    <row r="22" spans="1:22" ht="24" customHeight="1">
      <c r="A22" s="205" t="s">
        <v>286</v>
      </c>
      <c r="B22" s="205"/>
      <c r="C22" s="205"/>
      <c r="D22" s="205"/>
      <c r="E22" s="205"/>
      <c r="F22" s="205"/>
      <c r="G22" s="205"/>
      <c r="H22" s="205"/>
      <c r="I22" s="205"/>
      <c r="J22" s="205"/>
      <c r="K22" s="205"/>
      <c r="L22" s="205"/>
      <c r="M22" s="205"/>
      <c r="N22" s="205"/>
      <c r="O22" s="205"/>
      <c r="P22" s="1"/>
      <c r="Q22" s="8" t="s">
        <v>71</v>
      </c>
      <c r="R22" s="17" t="s">
        <v>72</v>
      </c>
      <c r="S22" s="9" t="s">
        <v>73</v>
      </c>
      <c r="T22" s="1"/>
      <c r="U22" s="1"/>
      <c r="V22" s="1"/>
    </row>
    <row r="23" spans="1:22" ht="24" customHeight="1">
      <c r="A23" s="32" t="s">
        <v>69</v>
      </c>
      <c r="B23" s="189"/>
      <c r="C23" s="190"/>
      <c r="D23" s="190"/>
      <c r="E23" s="191"/>
      <c r="F23" s="194"/>
      <c r="G23" s="195"/>
      <c r="H23" s="196" t="s">
        <v>70</v>
      </c>
      <c r="I23" s="196"/>
      <c r="J23" s="197"/>
      <c r="K23" s="198"/>
      <c r="L23" s="198"/>
      <c r="M23" s="199"/>
      <c r="N23" s="1"/>
      <c r="O23" s="1"/>
      <c r="P23" s="1"/>
      <c r="Q23" s="8" t="s">
        <v>77</v>
      </c>
      <c r="R23" s="17" t="s">
        <v>78</v>
      </c>
      <c r="S23" s="9" t="s">
        <v>79</v>
      </c>
      <c r="T23" s="1"/>
      <c r="U23" s="1"/>
      <c r="V23" s="1"/>
    </row>
    <row r="24" spans="1:22" ht="24" customHeight="1">
      <c r="A24" s="32" t="s">
        <v>74</v>
      </c>
      <c r="B24" s="189"/>
      <c r="C24" s="190"/>
      <c r="D24" s="190"/>
      <c r="E24" s="191"/>
      <c r="F24" s="187" t="s">
        <v>75</v>
      </c>
      <c r="G24" s="188"/>
      <c r="H24" s="189"/>
      <c r="I24" s="190"/>
      <c r="J24" s="191"/>
      <c r="K24" s="192" t="s">
        <v>76</v>
      </c>
      <c r="L24" s="193"/>
      <c r="M24" s="200"/>
      <c r="N24" s="201"/>
      <c r="O24" s="202"/>
      <c r="P24" s="1"/>
      <c r="Q24" s="8" t="s">
        <v>81</v>
      </c>
      <c r="R24" s="17" t="s">
        <v>82</v>
      </c>
      <c r="S24" s="9" t="s">
        <v>83</v>
      </c>
      <c r="T24" s="1"/>
      <c r="U24" s="1"/>
      <c r="V24" s="1"/>
    </row>
    <row r="25" spans="1:22" ht="24" customHeight="1">
      <c r="A25" s="5"/>
      <c r="B25" s="1"/>
      <c r="C25" s="1"/>
      <c r="D25" s="1"/>
      <c r="E25" s="1"/>
      <c r="F25" s="187" t="s">
        <v>80</v>
      </c>
      <c r="G25" s="188"/>
      <c r="H25" s="189"/>
      <c r="I25" s="190"/>
      <c r="J25" s="191"/>
      <c r="K25" s="1"/>
      <c r="L25" s="1"/>
      <c r="M25" s="1"/>
      <c r="N25" s="1"/>
      <c r="O25" s="1"/>
      <c r="P25" s="1"/>
      <c r="Q25" s="8" t="s">
        <v>84</v>
      </c>
      <c r="R25" s="17" t="s">
        <v>85</v>
      </c>
      <c r="S25" s="9" t="s">
        <v>86</v>
      </c>
      <c r="T25" s="1"/>
      <c r="U25" s="1"/>
      <c r="V25" s="1"/>
    </row>
    <row r="26" spans="1:22" ht="24" customHeight="1">
      <c r="A26" s="1"/>
      <c r="B26" s="1"/>
      <c r="C26" s="1"/>
      <c r="D26" s="1"/>
      <c r="E26" s="1"/>
      <c r="F26" s="1"/>
      <c r="G26" s="1"/>
      <c r="H26" s="1"/>
      <c r="I26" s="1"/>
      <c r="J26" s="1"/>
      <c r="K26" s="1"/>
      <c r="L26" s="1"/>
      <c r="M26" s="1"/>
      <c r="N26" s="1"/>
      <c r="O26" s="1"/>
      <c r="P26" s="1"/>
      <c r="Q26" s="8" t="s">
        <v>88</v>
      </c>
      <c r="R26" s="17" t="s">
        <v>89</v>
      </c>
      <c r="S26" s="9" t="s">
        <v>90</v>
      </c>
      <c r="T26" s="1"/>
      <c r="U26" s="1"/>
      <c r="V26" s="1"/>
    </row>
    <row r="27" spans="1:22" ht="24" customHeight="1">
      <c r="A27" s="32" t="s">
        <v>87</v>
      </c>
      <c r="B27" s="189"/>
      <c r="C27" s="190"/>
      <c r="D27" s="190"/>
      <c r="E27" s="191"/>
      <c r="F27" s="194"/>
      <c r="G27" s="195"/>
      <c r="H27" s="203" t="s">
        <v>70</v>
      </c>
      <c r="I27" s="204"/>
      <c r="J27" s="197"/>
      <c r="K27" s="198"/>
      <c r="L27" s="198"/>
      <c r="M27" s="199"/>
      <c r="N27" s="18"/>
      <c r="O27" s="19"/>
      <c r="P27" s="1"/>
      <c r="Q27" s="8" t="s">
        <v>91</v>
      </c>
      <c r="R27" s="17" t="s">
        <v>92</v>
      </c>
      <c r="S27" s="9" t="s">
        <v>93</v>
      </c>
      <c r="T27" s="1"/>
      <c r="U27" s="1"/>
      <c r="V27" s="1"/>
    </row>
    <row r="28" spans="1:22" ht="24" customHeight="1">
      <c r="A28" s="32" t="s">
        <v>74</v>
      </c>
      <c r="B28" s="189"/>
      <c r="C28" s="190"/>
      <c r="D28" s="190"/>
      <c r="E28" s="191"/>
      <c r="F28" s="187" t="s">
        <v>75</v>
      </c>
      <c r="G28" s="188"/>
      <c r="H28" s="189"/>
      <c r="I28" s="190"/>
      <c r="J28" s="191"/>
      <c r="K28" s="192" t="s">
        <v>76</v>
      </c>
      <c r="L28" s="193"/>
      <c r="M28" s="200"/>
      <c r="N28" s="201"/>
      <c r="O28" s="202"/>
      <c r="P28" s="1"/>
      <c r="Q28" s="8" t="s">
        <v>94</v>
      </c>
      <c r="R28" s="17" t="s">
        <v>95</v>
      </c>
      <c r="S28" s="9" t="s">
        <v>96</v>
      </c>
      <c r="T28" s="1"/>
      <c r="U28" s="1"/>
      <c r="V28" s="1"/>
    </row>
    <row r="29" spans="1:22" ht="24" customHeight="1">
      <c r="A29" s="5"/>
      <c r="B29" s="1"/>
      <c r="C29" s="1"/>
      <c r="D29" s="1"/>
      <c r="E29" s="1"/>
      <c r="F29" s="187" t="s">
        <v>80</v>
      </c>
      <c r="G29" s="188"/>
      <c r="H29" s="189"/>
      <c r="I29" s="190"/>
      <c r="J29" s="191"/>
      <c r="K29" s="1"/>
      <c r="L29" s="1"/>
      <c r="M29" s="1"/>
      <c r="N29" s="1"/>
      <c r="O29" s="1"/>
      <c r="P29" s="1"/>
      <c r="Q29" s="8" t="s">
        <v>97</v>
      </c>
      <c r="R29" s="17" t="s">
        <v>98</v>
      </c>
      <c r="S29" s="9" t="s">
        <v>99</v>
      </c>
      <c r="T29" s="1"/>
      <c r="U29" s="1"/>
      <c r="V29" s="1"/>
    </row>
    <row r="30" spans="1:22" ht="24" customHeight="1">
      <c r="A30" s="1"/>
      <c r="B30" s="1"/>
      <c r="C30" s="1"/>
      <c r="D30" s="1"/>
      <c r="E30" s="1"/>
      <c r="F30" s="1"/>
      <c r="G30" s="1"/>
      <c r="H30" s="1"/>
      <c r="I30" s="1"/>
      <c r="J30" s="1"/>
      <c r="K30" s="1"/>
      <c r="L30" s="1"/>
      <c r="M30" s="1"/>
      <c r="N30" s="1"/>
      <c r="O30" s="1"/>
      <c r="P30" s="1"/>
      <c r="Q30" s="8" t="s">
        <v>101</v>
      </c>
      <c r="R30" s="17" t="s">
        <v>102</v>
      </c>
      <c r="S30" s="9" t="s">
        <v>103</v>
      </c>
      <c r="T30" s="1"/>
      <c r="U30" s="1"/>
      <c r="V30" s="1"/>
    </row>
    <row r="31" spans="1:22" ht="24" customHeight="1">
      <c r="A31" s="32" t="s">
        <v>100</v>
      </c>
      <c r="B31" s="189"/>
      <c r="C31" s="190"/>
      <c r="D31" s="190"/>
      <c r="E31" s="191"/>
      <c r="F31" s="194"/>
      <c r="G31" s="195"/>
      <c r="H31" s="196" t="s">
        <v>70</v>
      </c>
      <c r="I31" s="196"/>
      <c r="J31" s="197"/>
      <c r="K31" s="198"/>
      <c r="L31" s="198"/>
      <c r="M31" s="199"/>
      <c r="N31" s="1"/>
      <c r="O31" s="1"/>
      <c r="P31" s="1"/>
      <c r="Q31" s="8" t="s">
        <v>104</v>
      </c>
      <c r="R31" s="17" t="s">
        <v>105</v>
      </c>
      <c r="S31" s="9"/>
      <c r="T31" s="1"/>
      <c r="U31" s="1"/>
      <c r="V31" s="1"/>
    </row>
    <row r="32" spans="1:22" ht="24" customHeight="1">
      <c r="A32" s="32" t="s">
        <v>74</v>
      </c>
      <c r="B32" s="189"/>
      <c r="C32" s="190"/>
      <c r="D32" s="190"/>
      <c r="E32" s="191"/>
      <c r="F32" s="187" t="s">
        <v>75</v>
      </c>
      <c r="G32" s="188"/>
      <c r="H32" s="189"/>
      <c r="I32" s="190"/>
      <c r="J32" s="191"/>
      <c r="K32" s="192" t="s">
        <v>76</v>
      </c>
      <c r="L32" s="193"/>
      <c r="M32" s="200"/>
      <c r="N32" s="201"/>
      <c r="O32" s="202"/>
      <c r="P32" s="1"/>
      <c r="Q32" s="8" t="s">
        <v>106</v>
      </c>
      <c r="R32" s="17" t="s">
        <v>107</v>
      </c>
      <c r="S32" s="9"/>
      <c r="T32" s="1"/>
      <c r="U32" s="1"/>
      <c r="V32" s="1"/>
    </row>
    <row r="33" spans="1:22" ht="24.75" customHeight="1">
      <c r="A33" s="5"/>
      <c r="B33" s="1"/>
      <c r="C33" s="1"/>
      <c r="D33" s="1"/>
      <c r="E33" s="1"/>
      <c r="F33" s="187" t="s">
        <v>75</v>
      </c>
      <c r="G33" s="188"/>
      <c r="H33" s="189"/>
      <c r="I33" s="190"/>
      <c r="J33" s="191"/>
      <c r="K33" s="1"/>
      <c r="L33" s="1"/>
      <c r="M33" s="1"/>
      <c r="N33" s="1"/>
      <c r="O33" s="1"/>
      <c r="P33" s="1"/>
      <c r="Q33" s="8" t="s">
        <v>108</v>
      </c>
      <c r="R33" s="17" t="s">
        <v>109</v>
      </c>
      <c r="S33" s="9"/>
      <c r="T33" s="1"/>
      <c r="U33" s="1"/>
      <c r="V33" s="1"/>
    </row>
    <row r="34" spans="1:22" ht="14">
      <c r="A34" s="1"/>
      <c r="B34" s="1"/>
      <c r="C34" s="1"/>
      <c r="D34" s="1"/>
      <c r="E34" s="1"/>
      <c r="F34" s="1"/>
      <c r="G34" s="1"/>
      <c r="H34" s="1"/>
      <c r="I34" s="1"/>
      <c r="J34" s="1"/>
      <c r="K34" s="1"/>
      <c r="L34" s="1"/>
      <c r="M34" s="1"/>
      <c r="N34" s="1"/>
      <c r="O34" s="1"/>
      <c r="P34" s="1"/>
      <c r="Q34" s="8" t="s">
        <v>110</v>
      </c>
      <c r="R34" s="17" t="s">
        <v>111</v>
      </c>
      <c r="S34" s="9"/>
      <c r="T34" s="1"/>
      <c r="U34" s="1"/>
      <c r="V34" s="1"/>
    </row>
    <row r="35" spans="1:22" ht="14.15" customHeight="1">
      <c r="A35" s="1"/>
      <c r="B35" s="1"/>
      <c r="C35" s="1"/>
      <c r="D35" s="1"/>
      <c r="E35" s="1"/>
      <c r="F35" s="1"/>
      <c r="G35" s="1"/>
      <c r="H35" s="1"/>
      <c r="I35" s="1"/>
      <c r="J35" s="1"/>
      <c r="K35" s="1"/>
      <c r="L35" s="1"/>
      <c r="M35" s="1"/>
      <c r="N35" s="1"/>
      <c r="O35" s="1"/>
      <c r="P35" s="1"/>
      <c r="Q35" s="8" t="s">
        <v>112</v>
      </c>
      <c r="R35" s="17" t="s">
        <v>113</v>
      </c>
      <c r="S35" s="9"/>
      <c r="T35" s="1"/>
      <c r="U35" s="1"/>
      <c r="V35" s="1"/>
    </row>
    <row r="36" spans="1:22" ht="14">
      <c r="A36" s="1"/>
      <c r="B36" s="1"/>
      <c r="C36" s="1"/>
      <c r="D36" s="1"/>
      <c r="E36" s="1"/>
      <c r="F36" s="1"/>
      <c r="G36" s="1"/>
      <c r="H36" s="1"/>
      <c r="I36" s="1"/>
      <c r="J36" s="1"/>
      <c r="K36" s="1"/>
      <c r="L36" s="1"/>
      <c r="M36" s="1"/>
      <c r="N36" s="1"/>
      <c r="O36" s="1"/>
      <c r="P36" s="1"/>
      <c r="Q36" s="8" t="s">
        <v>114</v>
      </c>
      <c r="R36" s="17" t="s">
        <v>115</v>
      </c>
      <c r="S36" s="9"/>
      <c r="T36" s="1"/>
      <c r="U36" s="1"/>
      <c r="V36" s="1"/>
    </row>
    <row r="37" spans="1:22" ht="14">
      <c r="A37" s="1"/>
      <c r="B37" s="1"/>
      <c r="C37" s="1"/>
      <c r="D37" s="1"/>
      <c r="E37" s="1"/>
      <c r="F37" s="1"/>
      <c r="G37" s="1"/>
      <c r="H37" s="1"/>
      <c r="I37" s="1"/>
      <c r="J37" s="1"/>
      <c r="K37" s="1"/>
      <c r="L37" s="1"/>
      <c r="M37" s="1"/>
      <c r="N37" s="1"/>
      <c r="O37" s="1"/>
      <c r="P37" s="1"/>
      <c r="Q37" s="8" t="s">
        <v>116</v>
      </c>
      <c r="R37" s="17" t="s">
        <v>117</v>
      </c>
      <c r="S37" s="9"/>
      <c r="T37" s="1"/>
      <c r="U37" s="1"/>
      <c r="V37" s="1"/>
    </row>
    <row r="38" spans="1:22" ht="14">
      <c r="A38" s="1"/>
      <c r="B38" s="1"/>
      <c r="C38" s="1"/>
      <c r="D38" s="1"/>
      <c r="E38" s="1"/>
      <c r="F38" s="1"/>
      <c r="G38" s="1"/>
      <c r="H38" s="1"/>
      <c r="I38" s="1"/>
      <c r="J38" s="1"/>
      <c r="K38" s="1"/>
      <c r="L38" s="1"/>
      <c r="M38" s="1"/>
      <c r="N38" s="1"/>
      <c r="O38" s="1"/>
      <c r="P38" s="1"/>
      <c r="Q38" s="8" t="s">
        <v>118</v>
      </c>
      <c r="R38" s="17" t="s">
        <v>119</v>
      </c>
      <c r="S38" s="9"/>
      <c r="T38" s="1"/>
      <c r="U38" s="1"/>
      <c r="V38" s="1"/>
    </row>
    <row r="39" spans="1:22" ht="14">
      <c r="A39" s="1"/>
      <c r="B39" s="1"/>
      <c r="C39" s="1"/>
      <c r="D39" s="1"/>
      <c r="E39" s="1"/>
      <c r="F39" s="1"/>
      <c r="G39" s="1"/>
      <c r="H39" s="1"/>
      <c r="I39" s="1"/>
      <c r="J39" s="1"/>
      <c r="K39" s="1"/>
      <c r="L39" s="1"/>
      <c r="M39" s="1"/>
      <c r="N39" s="1"/>
      <c r="O39" s="1"/>
      <c r="P39" s="1"/>
      <c r="Q39" s="8" t="s">
        <v>120</v>
      </c>
      <c r="R39" s="17" t="s">
        <v>121</v>
      </c>
      <c r="S39" s="9"/>
      <c r="T39" s="1"/>
      <c r="U39" s="1"/>
      <c r="V39" s="1"/>
    </row>
    <row r="40" spans="1:22" ht="14">
      <c r="A40" s="1"/>
      <c r="B40" s="1"/>
      <c r="C40" s="1"/>
      <c r="D40" s="1"/>
      <c r="E40" s="1"/>
      <c r="F40" s="1"/>
      <c r="G40" s="1"/>
      <c r="H40" s="1"/>
      <c r="I40" s="1"/>
      <c r="J40" s="1"/>
      <c r="K40" s="1"/>
      <c r="L40" s="1"/>
      <c r="M40" s="1"/>
      <c r="N40" s="1"/>
      <c r="O40" s="1"/>
      <c r="P40" s="1"/>
      <c r="Q40" s="8" t="s">
        <v>122</v>
      </c>
      <c r="R40" s="17" t="s">
        <v>123</v>
      </c>
      <c r="S40" s="9"/>
      <c r="T40" s="1"/>
      <c r="U40" s="1"/>
      <c r="V40" s="1"/>
    </row>
    <row r="41" spans="1:22" ht="14">
      <c r="A41" s="1"/>
      <c r="B41" s="1"/>
      <c r="C41" s="1"/>
      <c r="D41" s="1"/>
      <c r="E41" s="1"/>
      <c r="F41" s="1"/>
      <c r="G41" s="1"/>
      <c r="H41" s="1"/>
      <c r="I41" s="1"/>
      <c r="J41" s="1"/>
      <c r="K41" s="1"/>
      <c r="L41" s="1"/>
      <c r="M41" s="1"/>
      <c r="N41" s="1"/>
      <c r="O41" s="1"/>
      <c r="P41" s="1"/>
      <c r="Q41" s="8" t="s">
        <v>124</v>
      </c>
      <c r="R41" s="17" t="s">
        <v>125</v>
      </c>
      <c r="S41" s="9"/>
      <c r="T41" s="1"/>
      <c r="U41" s="1"/>
      <c r="V41" s="1"/>
    </row>
    <row r="42" spans="1:22" ht="14">
      <c r="A42" s="1"/>
      <c r="B42" s="1"/>
      <c r="C42" s="1"/>
      <c r="D42" s="1"/>
      <c r="E42" s="1"/>
      <c r="F42" s="1"/>
      <c r="G42" s="1"/>
      <c r="H42" s="1"/>
      <c r="I42" s="1"/>
      <c r="J42" s="1"/>
      <c r="K42" s="1"/>
      <c r="L42" s="1"/>
      <c r="M42" s="1"/>
      <c r="N42" s="1"/>
      <c r="O42" s="1"/>
      <c r="P42" s="1"/>
      <c r="Q42" s="8" t="s">
        <v>126</v>
      </c>
      <c r="R42" s="17" t="s">
        <v>127</v>
      </c>
      <c r="S42" s="9"/>
      <c r="T42" s="1"/>
      <c r="U42" s="1"/>
      <c r="V42" s="1"/>
    </row>
    <row r="43" spans="1:22" ht="14">
      <c r="A43" s="1"/>
      <c r="B43" s="1"/>
      <c r="C43" s="1"/>
      <c r="D43" s="1"/>
      <c r="E43" s="1"/>
      <c r="F43" s="1"/>
      <c r="G43" s="1"/>
      <c r="H43" s="1"/>
      <c r="I43" s="1"/>
      <c r="J43" s="1"/>
      <c r="K43" s="1"/>
      <c r="L43" s="1"/>
      <c r="M43" s="1"/>
      <c r="N43" s="1"/>
      <c r="O43" s="1"/>
      <c r="P43" s="1"/>
      <c r="Q43" s="8" t="s">
        <v>128</v>
      </c>
      <c r="R43" s="17" t="s">
        <v>129</v>
      </c>
      <c r="S43" s="9"/>
      <c r="T43" s="1"/>
      <c r="U43" s="1"/>
      <c r="V43" s="1"/>
    </row>
    <row r="44" spans="1:22" ht="20.5">
      <c r="A44" s="1"/>
      <c r="B44" s="1"/>
      <c r="C44" s="1"/>
      <c r="D44" s="1" ph="1"/>
      <c r="E44" s="1" ph="1"/>
      <c r="F44" s="1" ph="1"/>
      <c r="G44" s="1"/>
      <c r="H44" s="1"/>
      <c r="I44" s="1"/>
      <c r="J44" s="1"/>
      <c r="K44" s="1"/>
      <c r="L44" s="1"/>
      <c r="M44" s="1"/>
      <c r="N44" s="1"/>
      <c r="O44" s="1"/>
      <c r="P44" s="1"/>
      <c r="Q44" s="8" t="s">
        <v>130</v>
      </c>
      <c r="R44" s="17" t="s">
        <v>131</v>
      </c>
      <c r="S44" s="9"/>
      <c r="T44" s="1"/>
      <c r="U44" s="1"/>
      <c r="V44" s="1"/>
    </row>
    <row r="45" spans="1:22" ht="14">
      <c r="A45" s="1"/>
      <c r="B45" s="1"/>
      <c r="C45" s="1"/>
      <c r="D45" s="1"/>
      <c r="E45" s="1"/>
      <c r="F45" s="1"/>
      <c r="G45" s="1"/>
      <c r="H45" s="1"/>
      <c r="I45" s="1"/>
      <c r="J45" s="1"/>
      <c r="K45" s="1"/>
      <c r="L45" s="1"/>
      <c r="M45" s="1"/>
      <c r="N45" s="1"/>
      <c r="O45" s="1"/>
      <c r="P45" s="1"/>
      <c r="Q45" s="8" t="s">
        <v>132</v>
      </c>
      <c r="R45" s="17" t="s">
        <v>133</v>
      </c>
      <c r="S45" s="9"/>
      <c r="T45" s="1"/>
      <c r="U45" s="1"/>
      <c r="V45" s="1"/>
    </row>
    <row r="46" spans="1:22" ht="14">
      <c r="A46" s="1"/>
      <c r="B46" s="1"/>
      <c r="C46" s="1"/>
      <c r="D46" s="1"/>
      <c r="E46" s="1"/>
      <c r="F46" s="1"/>
      <c r="G46" s="1"/>
      <c r="H46" s="1"/>
      <c r="I46" s="1"/>
      <c r="J46" s="1"/>
      <c r="K46" s="1"/>
      <c r="L46" s="1"/>
      <c r="M46" s="1"/>
      <c r="N46" s="1"/>
      <c r="O46" s="1"/>
      <c r="P46" s="1"/>
      <c r="Q46" s="8" t="s">
        <v>134</v>
      </c>
      <c r="R46" s="17" t="s">
        <v>135</v>
      </c>
      <c r="S46" s="9"/>
      <c r="T46" s="1"/>
      <c r="U46" s="1"/>
      <c r="V46" s="1"/>
    </row>
    <row r="47" spans="1:22" ht="20.5">
      <c r="A47" s="1"/>
      <c r="B47" s="1"/>
      <c r="C47" s="1"/>
      <c r="D47" s="1" ph="1"/>
      <c r="E47" s="1" ph="1"/>
      <c r="F47" s="1" ph="1"/>
      <c r="G47" s="1"/>
      <c r="H47" s="1"/>
      <c r="I47" s="1"/>
      <c r="J47" s="1"/>
      <c r="K47" s="1"/>
      <c r="L47" s="1"/>
      <c r="M47" s="1"/>
      <c r="N47" s="1"/>
      <c r="O47" s="1"/>
      <c r="P47" s="1"/>
      <c r="Q47" s="8" t="s">
        <v>136</v>
      </c>
      <c r="R47" s="17" t="s">
        <v>137</v>
      </c>
      <c r="S47" s="9"/>
      <c r="T47" s="1"/>
      <c r="U47" s="1"/>
      <c r="V47" s="1"/>
    </row>
    <row r="48" spans="1:22" ht="14">
      <c r="A48" s="1"/>
      <c r="B48" s="1"/>
      <c r="C48" s="1"/>
      <c r="D48" s="1"/>
      <c r="E48" s="1"/>
      <c r="F48" s="1"/>
      <c r="G48" s="1"/>
      <c r="H48" s="1"/>
      <c r="I48" s="1"/>
      <c r="J48" s="1"/>
      <c r="K48" s="1"/>
      <c r="L48" s="1"/>
      <c r="M48" s="1"/>
      <c r="N48" s="1"/>
      <c r="O48" s="1"/>
      <c r="P48" s="1"/>
      <c r="Q48" s="8" t="s">
        <v>138</v>
      </c>
      <c r="R48" s="17" t="s">
        <v>139</v>
      </c>
      <c r="S48" s="9"/>
      <c r="T48" s="1"/>
      <c r="U48" s="1"/>
      <c r="V48" s="1"/>
    </row>
    <row r="49" spans="1:22" ht="20.5">
      <c r="A49" s="1"/>
      <c r="B49" s="1"/>
      <c r="C49" s="1"/>
      <c r="D49" s="1" ph="1"/>
      <c r="E49" s="1" ph="1"/>
      <c r="F49" s="1" ph="1"/>
      <c r="G49" s="1"/>
      <c r="H49" s="1"/>
      <c r="I49" s="1"/>
      <c r="J49" s="1"/>
      <c r="K49" s="1"/>
      <c r="L49" s="1"/>
      <c r="M49" s="1"/>
      <c r="N49" s="1"/>
      <c r="O49" s="1"/>
      <c r="P49" s="1"/>
      <c r="Q49" s="8" t="s">
        <v>140</v>
      </c>
      <c r="R49" s="17" t="s">
        <v>141</v>
      </c>
      <c r="S49" s="9"/>
      <c r="T49" s="1"/>
      <c r="U49" s="1"/>
      <c r="V49" s="1"/>
    </row>
    <row r="50" spans="1:22" ht="14">
      <c r="A50" s="1"/>
      <c r="B50" s="1"/>
      <c r="C50" s="1"/>
      <c r="D50" s="1"/>
      <c r="E50" s="1"/>
      <c r="F50" s="1"/>
      <c r="G50" s="1"/>
      <c r="H50" s="1"/>
      <c r="I50" s="1"/>
      <c r="J50" s="1"/>
      <c r="K50" s="1"/>
      <c r="L50" s="1"/>
      <c r="M50" s="1"/>
      <c r="N50" s="1"/>
      <c r="O50" s="1"/>
      <c r="P50" s="1"/>
      <c r="Q50" s="8" t="s">
        <v>142</v>
      </c>
      <c r="R50" s="17" t="s">
        <v>143</v>
      </c>
      <c r="S50" s="9"/>
      <c r="T50" s="1"/>
      <c r="U50" s="1"/>
      <c r="V50" s="1"/>
    </row>
    <row r="51" spans="1:22" ht="14">
      <c r="A51" s="1"/>
      <c r="B51" s="1"/>
      <c r="C51" s="1"/>
      <c r="D51" s="1"/>
      <c r="E51" s="1"/>
      <c r="F51" s="1"/>
      <c r="G51" s="1"/>
      <c r="H51" s="1"/>
      <c r="I51" s="1"/>
      <c r="J51" s="1"/>
      <c r="K51" s="1"/>
      <c r="L51" s="1"/>
      <c r="M51" s="1"/>
      <c r="N51" s="1"/>
      <c r="O51" s="1"/>
      <c r="P51" s="1"/>
      <c r="Q51" s="8" t="s">
        <v>144</v>
      </c>
      <c r="R51" s="17" t="s">
        <v>145</v>
      </c>
      <c r="S51" s="9"/>
      <c r="T51" s="1"/>
      <c r="U51" s="1"/>
      <c r="V51" s="1"/>
    </row>
    <row r="52" spans="1:22" ht="14">
      <c r="A52" s="1"/>
      <c r="B52" s="1"/>
      <c r="C52" s="1"/>
      <c r="D52" s="1"/>
      <c r="E52" s="1"/>
      <c r="F52" s="1"/>
      <c r="G52" s="1"/>
      <c r="H52" s="1"/>
      <c r="I52" s="1"/>
      <c r="J52" s="1"/>
      <c r="K52" s="1"/>
      <c r="L52" s="1"/>
      <c r="M52" s="1"/>
      <c r="N52" s="1"/>
      <c r="O52" s="1"/>
      <c r="P52" s="1"/>
      <c r="Q52" s="8" t="s">
        <v>146</v>
      </c>
      <c r="R52" s="17" t="s">
        <v>147</v>
      </c>
      <c r="S52" s="9"/>
      <c r="T52" s="1"/>
      <c r="U52" s="1"/>
      <c r="V52" s="1"/>
    </row>
    <row r="53" spans="1:22" ht="14">
      <c r="A53" s="1"/>
      <c r="B53" s="1"/>
      <c r="C53" s="1"/>
      <c r="D53" s="1"/>
      <c r="E53" s="1"/>
      <c r="F53" s="1"/>
      <c r="G53" s="1"/>
      <c r="H53" s="1"/>
      <c r="I53" s="1"/>
      <c r="J53" s="1"/>
      <c r="K53" s="1"/>
      <c r="L53" s="1"/>
      <c r="M53" s="1"/>
      <c r="N53" s="1"/>
      <c r="O53" s="1"/>
      <c r="P53" s="1"/>
      <c r="Q53" s="8" t="s">
        <v>148</v>
      </c>
      <c r="R53" s="17" t="s">
        <v>149</v>
      </c>
      <c r="S53" s="9"/>
      <c r="T53" s="1"/>
      <c r="U53" s="1"/>
      <c r="V53" s="1"/>
    </row>
    <row r="54" spans="1:22" ht="14">
      <c r="A54" s="1"/>
      <c r="B54" s="1"/>
      <c r="C54" s="1"/>
      <c r="D54" s="1"/>
      <c r="E54" s="1"/>
      <c r="F54" s="1"/>
      <c r="G54" s="1"/>
      <c r="H54" s="1"/>
      <c r="I54" s="1"/>
      <c r="J54" s="1"/>
      <c r="K54" s="1"/>
      <c r="L54" s="1"/>
      <c r="M54" s="1"/>
      <c r="N54" s="1"/>
      <c r="O54" s="1"/>
      <c r="P54" s="1"/>
      <c r="Q54" s="8" t="s">
        <v>150</v>
      </c>
      <c r="R54" s="17" t="s">
        <v>151</v>
      </c>
      <c r="S54" s="9"/>
      <c r="T54" s="1"/>
      <c r="U54" s="1"/>
      <c r="V54" s="1"/>
    </row>
    <row r="55" spans="1:22" ht="14">
      <c r="A55" s="1"/>
      <c r="B55" s="1"/>
      <c r="C55" s="1"/>
      <c r="D55" s="1"/>
      <c r="E55" s="1"/>
      <c r="F55" s="1"/>
      <c r="G55" s="1"/>
      <c r="H55" s="1"/>
      <c r="I55" s="1"/>
      <c r="J55" s="1"/>
      <c r="K55" s="1"/>
      <c r="L55" s="1"/>
      <c r="M55" s="1"/>
      <c r="N55" s="1"/>
      <c r="O55" s="1"/>
      <c r="P55" s="1"/>
      <c r="Q55" s="8" t="s">
        <v>152</v>
      </c>
      <c r="R55" s="17" t="s">
        <v>153</v>
      </c>
      <c r="S55" s="9"/>
      <c r="T55" s="1"/>
      <c r="U55" s="1"/>
      <c r="V55" s="1"/>
    </row>
    <row r="56" spans="1:22" ht="14">
      <c r="A56" s="1"/>
      <c r="B56" s="1"/>
      <c r="C56" s="1"/>
      <c r="D56" s="1"/>
      <c r="E56" s="1"/>
      <c r="F56" s="1"/>
      <c r="G56" s="1"/>
      <c r="H56" s="1"/>
      <c r="I56" s="1"/>
      <c r="J56" s="1"/>
      <c r="K56" s="1"/>
      <c r="L56" s="1"/>
      <c r="M56" s="1"/>
      <c r="N56" s="1"/>
      <c r="O56" s="1"/>
      <c r="P56" s="1"/>
      <c r="Q56" s="8" t="s">
        <v>154</v>
      </c>
      <c r="R56" s="17" t="s">
        <v>155</v>
      </c>
      <c r="S56" s="9"/>
      <c r="T56" s="1"/>
      <c r="U56" s="1"/>
      <c r="V56" s="1"/>
    </row>
    <row r="57" spans="1:22" ht="14">
      <c r="A57" s="1"/>
      <c r="B57" s="1"/>
      <c r="C57" s="1"/>
      <c r="D57" s="1"/>
      <c r="E57" s="1"/>
      <c r="F57" s="1"/>
      <c r="G57" s="1"/>
      <c r="H57" s="1"/>
      <c r="I57" s="1"/>
      <c r="J57" s="1"/>
      <c r="K57" s="1"/>
      <c r="L57" s="1"/>
      <c r="M57" s="1"/>
      <c r="N57" s="1"/>
      <c r="O57" s="1"/>
      <c r="P57" s="1"/>
      <c r="Q57" s="8" t="s">
        <v>156</v>
      </c>
      <c r="R57" s="17" t="s">
        <v>157</v>
      </c>
      <c r="S57" s="9"/>
      <c r="T57" s="1"/>
      <c r="U57" s="1"/>
      <c r="V57" s="1"/>
    </row>
    <row r="58" spans="1:22" ht="14">
      <c r="A58" s="1"/>
      <c r="B58" s="1"/>
      <c r="C58" s="1"/>
      <c r="D58" s="1"/>
      <c r="E58" s="1"/>
      <c r="F58" s="1"/>
      <c r="G58" s="1"/>
      <c r="H58" s="1"/>
      <c r="I58" s="1"/>
      <c r="J58" s="1"/>
      <c r="K58" s="1"/>
      <c r="L58" s="1"/>
      <c r="M58" s="1"/>
      <c r="N58" s="1"/>
      <c r="O58" s="1"/>
      <c r="P58" s="1"/>
      <c r="Q58" s="8" t="s">
        <v>158</v>
      </c>
      <c r="R58" s="17" t="s">
        <v>159</v>
      </c>
      <c r="S58" s="9"/>
      <c r="T58" s="1"/>
      <c r="U58" s="1"/>
      <c r="V58" s="1"/>
    </row>
    <row r="59" spans="1:22" ht="14">
      <c r="A59" s="1"/>
      <c r="B59" s="1"/>
      <c r="C59" s="1"/>
      <c r="D59" s="1"/>
      <c r="E59" s="1"/>
      <c r="F59" s="1"/>
      <c r="G59" s="1"/>
      <c r="H59" s="1"/>
      <c r="I59" s="1"/>
      <c r="J59" s="1"/>
      <c r="K59" s="1"/>
      <c r="L59" s="1"/>
      <c r="M59" s="1"/>
      <c r="N59" s="1"/>
      <c r="O59" s="1"/>
      <c r="P59" s="1"/>
      <c r="Q59" s="8" t="s">
        <v>160</v>
      </c>
      <c r="R59" s="17" t="s">
        <v>161</v>
      </c>
      <c r="S59" s="9"/>
      <c r="T59" s="1"/>
      <c r="U59" s="1"/>
      <c r="V59" s="1"/>
    </row>
    <row r="60" spans="1:22" ht="14">
      <c r="A60" s="1"/>
      <c r="B60" s="1"/>
      <c r="C60" s="1"/>
      <c r="D60" s="1"/>
      <c r="E60" s="1"/>
      <c r="F60" s="1"/>
      <c r="G60" s="1"/>
      <c r="H60" s="1"/>
      <c r="I60" s="1"/>
      <c r="J60" s="1"/>
      <c r="K60" s="1"/>
      <c r="L60" s="1"/>
      <c r="M60" s="1"/>
      <c r="N60" s="1"/>
      <c r="O60" s="1"/>
      <c r="P60" s="1"/>
      <c r="Q60" s="8" t="s">
        <v>162</v>
      </c>
      <c r="R60" s="17" t="s">
        <v>163</v>
      </c>
      <c r="S60" s="9"/>
      <c r="T60" s="1"/>
      <c r="U60" s="1"/>
      <c r="V60" s="1"/>
    </row>
    <row r="61" spans="1:22" ht="14">
      <c r="A61" s="1"/>
      <c r="B61" s="1"/>
      <c r="C61" s="1"/>
      <c r="D61" s="1"/>
      <c r="E61" s="1"/>
      <c r="F61" s="1"/>
      <c r="G61" s="1"/>
      <c r="H61" s="1"/>
      <c r="I61" s="1"/>
      <c r="J61" s="1"/>
      <c r="K61" s="1"/>
      <c r="L61" s="1"/>
      <c r="M61" s="1"/>
      <c r="N61" s="1"/>
      <c r="O61" s="1"/>
      <c r="P61" s="1"/>
      <c r="Q61" s="8" t="s">
        <v>164</v>
      </c>
      <c r="R61" s="17" t="s">
        <v>165</v>
      </c>
      <c r="S61" s="9"/>
      <c r="T61" s="1"/>
      <c r="U61" s="1"/>
      <c r="V61" s="1"/>
    </row>
    <row r="62" spans="1:22" ht="14">
      <c r="A62" s="1"/>
      <c r="B62" s="1"/>
      <c r="C62" s="1"/>
      <c r="D62" s="1"/>
      <c r="E62" s="1"/>
      <c r="F62" s="1"/>
      <c r="G62" s="1"/>
      <c r="H62" s="1"/>
      <c r="I62" s="1"/>
      <c r="J62" s="1"/>
      <c r="K62" s="1"/>
      <c r="L62" s="1"/>
      <c r="M62" s="1"/>
      <c r="N62" s="1"/>
      <c r="O62" s="1"/>
      <c r="P62" s="1"/>
      <c r="Q62" s="8" t="s">
        <v>166</v>
      </c>
      <c r="R62" s="17" t="s">
        <v>167</v>
      </c>
      <c r="S62" s="9"/>
      <c r="T62" s="1"/>
      <c r="U62" s="1"/>
      <c r="V62" s="1"/>
    </row>
    <row r="63" spans="1:22" ht="14">
      <c r="A63" s="1"/>
      <c r="B63" s="1"/>
      <c r="C63" s="1"/>
      <c r="D63" s="1"/>
      <c r="E63" s="1"/>
      <c r="F63" s="1"/>
      <c r="G63" s="1"/>
      <c r="H63" s="1"/>
      <c r="I63" s="1"/>
      <c r="J63" s="1"/>
      <c r="K63" s="1"/>
      <c r="L63" s="1"/>
      <c r="M63" s="1"/>
      <c r="N63" s="1"/>
      <c r="O63" s="1"/>
      <c r="P63" s="1"/>
      <c r="Q63" s="8" t="s">
        <v>168</v>
      </c>
      <c r="R63" s="17" t="s">
        <v>169</v>
      </c>
      <c r="S63" s="9"/>
      <c r="T63" s="1"/>
      <c r="U63" s="1"/>
      <c r="V63" s="1"/>
    </row>
    <row r="64" spans="1:22" ht="14">
      <c r="A64" s="1"/>
      <c r="B64" s="1"/>
      <c r="C64" s="1"/>
      <c r="D64" s="1"/>
      <c r="E64" s="1"/>
      <c r="F64" s="1"/>
      <c r="G64" s="1"/>
      <c r="H64" s="1"/>
      <c r="I64" s="1"/>
      <c r="J64" s="1"/>
      <c r="K64" s="1"/>
      <c r="L64" s="1"/>
      <c r="M64" s="1"/>
      <c r="N64" s="1"/>
      <c r="O64" s="1"/>
      <c r="P64" s="1"/>
      <c r="Q64" s="8" t="s">
        <v>170</v>
      </c>
      <c r="R64" s="17" t="s">
        <v>171</v>
      </c>
      <c r="S64" s="9"/>
      <c r="T64" s="1"/>
      <c r="U64" s="1"/>
      <c r="V64" s="1"/>
    </row>
    <row r="65" spans="1:22" ht="14">
      <c r="A65" s="1"/>
      <c r="B65" s="1"/>
      <c r="C65" s="1"/>
      <c r="D65" s="1"/>
      <c r="E65" s="1"/>
      <c r="F65" s="1"/>
      <c r="G65" s="1"/>
      <c r="H65" s="1"/>
      <c r="I65" s="1"/>
      <c r="J65" s="1"/>
      <c r="K65" s="1"/>
      <c r="L65" s="1"/>
      <c r="M65" s="1"/>
      <c r="N65" s="1"/>
      <c r="O65" s="1"/>
      <c r="P65" s="1"/>
      <c r="Q65" s="8" t="s">
        <v>172</v>
      </c>
      <c r="R65" s="17" t="s">
        <v>173</v>
      </c>
      <c r="S65" s="9"/>
      <c r="T65" s="1"/>
      <c r="U65" s="1"/>
      <c r="V65" s="1"/>
    </row>
    <row r="66" spans="1:22" ht="14">
      <c r="A66" s="1"/>
      <c r="B66" s="1"/>
      <c r="C66" s="1"/>
      <c r="D66" s="1"/>
      <c r="E66" s="1"/>
      <c r="F66" s="1"/>
      <c r="G66" s="1"/>
      <c r="H66" s="1"/>
      <c r="I66" s="1"/>
      <c r="J66" s="1"/>
      <c r="K66" s="1"/>
      <c r="L66" s="1"/>
      <c r="M66" s="1"/>
      <c r="N66" s="1"/>
      <c r="O66" s="1"/>
    </row>
  </sheetData>
  <mergeCells count="60">
    <mergeCell ref="C4:E4"/>
    <mergeCell ref="F4:J4"/>
    <mergeCell ref="L4:O4"/>
    <mergeCell ref="A1:I1"/>
    <mergeCell ref="J1:K1"/>
    <mergeCell ref="L1:O1"/>
    <mergeCell ref="C3:E3"/>
    <mergeCell ref="F3:J3"/>
    <mergeCell ref="L3:O3"/>
    <mergeCell ref="J6:O6"/>
    <mergeCell ref="B9:C9"/>
    <mergeCell ref="B14:F14"/>
    <mergeCell ref="G14:I14"/>
    <mergeCell ref="J14:N14"/>
    <mergeCell ref="D9:E9"/>
    <mergeCell ref="A11:E11"/>
    <mergeCell ref="F11:N11"/>
    <mergeCell ref="F13:N13"/>
    <mergeCell ref="A12:E12"/>
    <mergeCell ref="A6:I6"/>
    <mergeCell ref="B15:F16"/>
    <mergeCell ref="G15:I15"/>
    <mergeCell ref="J15:N15"/>
    <mergeCell ref="F12:N12"/>
    <mergeCell ref="A18:B18"/>
    <mergeCell ref="E18:G18"/>
    <mergeCell ref="A22:O22"/>
    <mergeCell ref="B23:E23"/>
    <mergeCell ref="F23:G23"/>
    <mergeCell ref="H23:I23"/>
    <mergeCell ref="J23:M23"/>
    <mergeCell ref="B28:E28"/>
    <mergeCell ref="F28:G28"/>
    <mergeCell ref="H28:J28"/>
    <mergeCell ref="K28:L28"/>
    <mergeCell ref="M28:O28"/>
    <mergeCell ref="B24:E24"/>
    <mergeCell ref="B27:E27"/>
    <mergeCell ref="F27:G27"/>
    <mergeCell ref="H27:I27"/>
    <mergeCell ref="J27:M27"/>
    <mergeCell ref="F24:G24"/>
    <mergeCell ref="H24:J24"/>
    <mergeCell ref="K24:L24"/>
    <mergeCell ref="M24:O24"/>
    <mergeCell ref="F25:G25"/>
    <mergeCell ref="H25:J25"/>
    <mergeCell ref="K32:L32"/>
    <mergeCell ref="B31:E31"/>
    <mergeCell ref="F31:G31"/>
    <mergeCell ref="H31:I31"/>
    <mergeCell ref="J31:M31"/>
    <mergeCell ref="M32:O32"/>
    <mergeCell ref="F33:G33"/>
    <mergeCell ref="H33:J33"/>
    <mergeCell ref="F29:G29"/>
    <mergeCell ref="H29:J29"/>
    <mergeCell ref="B32:E32"/>
    <mergeCell ref="F32:G32"/>
    <mergeCell ref="H32:J32"/>
  </mergeCells>
  <phoneticPr fontId="1"/>
  <dataValidations count="5">
    <dataValidation type="list" allowBlank="1" showInputMessage="1" showErrorMessage="1" sqref="G9:M9" xr:uid="{00000000-0002-0000-0100-000001000000}">
      <formula1>$V$9:$V$15</formula1>
    </dataValidation>
    <dataValidation type="list" allowBlank="1" showInputMessage="1" showErrorMessage="1" sqref="J23:M23 J31:M31 J27:M27" xr:uid="{00000000-0002-0000-0100-000002000000}">
      <formula1>$U$9:$U$13</formula1>
    </dataValidation>
    <dataValidation type="list" allowBlank="1" showInputMessage="1" showErrorMessage="1" sqref="M24 M32 M28" xr:uid="{00000000-0002-0000-0100-000003000000}">
      <formula1>$Q$9:$Q$19</formula1>
    </dataValidation>
    <dataValidation type="list" allowBlank="1" showInputMessage="1" showErrorMessage="1" sqref="H32:J33 H28:J29 H24:H25" xr:uid="{00000000-0002-0000-0100-000004000000}">
      <formula1>$S$9:$S$30</formula1>
    </dataValidation>
    <dataValidation type="list" showInputMessage="1" showErrorMessage="1" sqref="B9:C9" xr:uid="{00000000-0002-0000-0100-000005000000}">
      <formula1>$Q$9:$Q$65</formula1>
    </dataValidation>
  </dataValidations>
  <pageMargins left="0.7" right="0.7" top="0.75" bottom="0.75" header="0.3" footer="0.3"/>
  <pageSetup paperSize="9" scale="90" orientation="portrait" horizontalDpi="4294967293" r:id="rId1"/>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24"/>
  <sheetViews>
    <sheetView view="pageBreakPreview" topLeftCell="A13" zoomScaleNormal="100" zoomScaleSheetLayoutView="100" workbookViewId="0">
      <selection activeCell="B23" sqref="B23"/>
    </sheetView>
  </sheetViews>
  <sheetFormatPr defaultRowHeight="13"/>
  <cols>
    <col min="3" max="5" width="6.90625" customWidth="1"/>
    <col min="6" max="6" width="10.08984375" customWidth="1"/>
    <col min="7" max="7" width="2.08984375" customWidth="1"/>
    <col min="10" max="12" width="6.90625" customWidth="1"/>
    <col min="13" max="13" width="10.08984375" customWidth="1"/>
  </cols>
  <sheetData>
    <row r="1" spans="1:13" ht="56" thickBot="1">
      <c r="A1" s="240" t="e">
        <f>#REF!&amp;"開催"</f>
        <v>#REF!</v>
      </c>
      <c r="B1" s="240"/>
      <c r="C1" s="240"/>
      <c r="D1" s="240"/>
      <c r="E1" s="240"/>
      <c r="F1" s="240"/>
      <c r="G1" s="240"/>
      <c r="H1" s="240"/>
      <c r="I1" s="231" t="s">
        <v>22</v>
      </c>
      <c r="J1" s="241"/>
      <c r="K1" s="242" t="str">
        <f>総括!L1</f>
        <v>*</v>
      </c>
      <c r="L1" s="242"/>
      <c r="M1" s="243"/>
    </row>
    <row r="2" spans="1:13" ht="11.5" customHeight="1">
      <c r="A2" s="20"/>
      <c r="B2" s="20"/>
      <c r="C2" s="20"/>
      <c r="D2" s="20"/>
      <c r="E2" s="20"/>
      <c r="F2" s="20"/>
      <c r="G2" s="20"/>
      <c r="H2" s="20"/>
      <c r="I2" s="4"/>
      <c r="J2" s="4"/>
      <c r="K2" s="4"/>
      <c r="L2" s="4"/>
      <c r="M2" s="4"/>
    </row>
    <row r="3" spans="1:13" ht="37.15" customHeight="1">
      <c r="A3" s="244" t="s">
        <v>33</v>
      </c>
      <c r="B3" s="245"/>
      <c r="C3" s="245"/>
      <c r="D3" s="246"/>
      <c r="E3" s="177">
        <f>総括!F12</f>
        <v>0</v>
      </c>
      <c r="F3" s="247"/>
      <c r="G3" s="247"/>
      <c r="H3" s="247"/>
      <c r="I3" s="247"/>
      <c r="J3" s="247"/>
      <c r="K3" s="248" t="s">
        <v>25</v>
      </c>
      <c r="L3" s="248"/>
      <c r="M3" s="248"/>
    </row>
    <row r="4" spans="1:13" ht="37.15" customHeight="1">
      <c r="A4" s="251" t="s">
        <v>174</v>
      </c>
      <c r="B4" s="251"/>
      <c r="C4" s="251"/>
      <c r="D4" s="251"/>
      <c r="E4" s="247">
        <f>総括!B14</f>
        <v>0</v>
      </c>
      <c r="F4" s="247"/>
      <c r="G4" s="247"/>
      <c r="H4" s="247"/>
      <c r="I4" s="247"/>
      <c r="J4" s="252"/>
      <c r="K4" s="177">
        <f>総括!B9</f>
        <v>0</v>
      </c>
      <c r="L4" s="252"/>
      <c r="M4" s="21" t="s">
        <v>175</v>
      </c>
    </row>
    <row r="5" spans="1:13" ht="8.5" customHeight="1">
      <c r="A5" s="87"/>
      <c r="B5" s="87"/>
      <c r="C5" s="87"/>
      <c r="D5" s="87"/>
      <c r="E5" s="88"/>
      <c r="F5" s="88"/>
      <c r="G5" s="88"/>
      <c r="H5" s="88"/>
      <c r="I5" s="88"/>
      <c r="J5" s="88"/>
      <c r="K5" s="88"/>
      <c r="L5" s="88"/>
      <c r="M5" s="89"/>
    </row>
    <row r="6" spans="1:13" ht="37.15" customHeight="1">
      <c r="A6" s="99"/>
      <c r="B6" s="107" t="s">
        <v>249</v>
      </c>
      <c r="C6" s="108"/>
      <c r="D6" s="84" t="s">
        <v>250</v>
      </c>
      <c r="E6" s="114"/>
      <c r="F6" s="83" t="s">
        <v>251</v>
      </c>
      <c r="G6" s="82"/>
      <c r="H6" s="114"/>
      <c r="I6" s="100"/>
      <c r="J6" s="100"/>
      <c r="K6" s="100"/>
      <c r="L6" s="100"/>
      <c r="M6" s="101"/>
    </row>
    <row r="7" spans="1:13" ht="6" customHeight="1">
      <c r="A7" s="105"/>
      <c r="B7" s="105"/>
      <c r="C7" s="105"/>
      <c r="D7" s="105"/>
      <c r="E7" s="104"/>
      <c r="F7" s="104"/>
      <c r="G7" s="100"/>
      <c r="H7" s="104"/>
      <c r="I7" s="104"/>
      <c r="J7" s="104"/>
      <c r="K7" s="104"/>
      <c r="L7" s="104"/>
      <c r="M7" s="106"/>
    </row>
    <row r="8" spans="1:13" ht="37.15" customHeight="1">
      <c r="A8" s="253" t="s">
        <v>431</v>
      </c>
      <c r="B8" s="253"/>
      <c r="C8" s="253"/>
      <c r="D8" s="249"/>
      <c r="E8" s="249"/>
      <c r="F8" s="249"/>
      <c r="G8" s="20"/>
      <c r="H8" s="254" t="s">
        <v>203</v>
      </c>
      <c r="I8" s="254"/>
      <c r="J8" s="254"/>
      <c r="K8" s="250"/>
      <c r="L8" s="250"/>
      <c r="M8" s="250"/>
    </row>
    <row r="9" spans="1:13" ht="37.15" customHeight="1">
      <c r="A9" s="22"/>
      <c r="B9" s="23" t="s">
        <v>177</v>
      </c>
      <c r="C9" s="26" t="s">
        <v>277</v>
      </c>
      <c r="D9" s="23" t="s">
        <v>179</v>
      </c>
      <c r="E9" s="23" t="s">
        <v>180</v>
      </c>
      <c r="F9" s="23" t="s">
        <v>181</v>
      </c>
      <c r="G9" s="20"/>
      <c r="H9" s="144"/>
      <c r="I9" s="145" t="s">
        <v>177</v>
      </c>
      <c r="J9" s="145" t="s">
        <v>178</v>
      </c>
      <c r="K9" s="145" t="s">
        <v>179</v>
      </c>
      <c r="L9" s="145" t="s">
        <v>180</v>
      </c>
      <c r="M9" s="145" t="s">
        <v>181</v>
      </c>
    </row>
    <row r="10" spans="1:13" ht="27.75" customHeight="1">
      <c r="A10" s="23" t="s">
        <v>182</v>
      </c>
      <c r="B10" s="24">
        <v>500</v>
      </c>
      <c r="C10" s="113"/>
      <c r="D10" s="113"/>
      <c r="E10" s="25">
        <f t="shared" ref="E10:E13" si="0">C10+D10</f>
        <v>0</v>
      </c>
      <c r="F10" s="25">
        <f>500*E10</f>
        <v>0</v>
      </c>
      <c r="G10" s="20"/>
      <c r="H10" s="145" t="s">
        <v>182</v>
      </c>
      <c r="I10" s="146">
        <v>500</v>
      </c>
      <c r="J10" s="119"/>
      <c r="K10" s="119"/>
      <c r="L10" s="119">
        <f t="shared" ref="L10:L13" si="1">J10+K10</f>
        <v>0</v>
      </c>
      <c r="M10" s="119">
        <f>500*L10</f>
        <v>0</v>
      </c>
    </row>
    <row r="11" spans="1:13" ht="27.75" customHeight="1">
      <c r="A11" s="23" t="s">
        <v>183</v>
      </c>
      <c r="B11" s="24">
        <v>1000</v>
      </c>
      <c r="C11" s="113"/>
      <c r="D11" s="113"/>
      <c r="E11" s="25">
        <f t="shared" si="0"/>
        <v>0</v>
      </c>
      <c r="F11" s="25">
        <f>700*E11</f>
        <v>0</v>
      </c>
      <c r="G11" s="20"/>
      <c r="H11" s="145" t="s">
        <v>183</v>
      </c>
      <c r="I11" s="146">
        <v>1000</v>
      </c>
      <c r="J11" s="119"/>
      <c r="K11" s="119"/>
      <c r="L11" s="119">
        <f t="shared" si="1"/>
        <v>0</v>
      </c>
      <c r="M11" s="119">
        <f>1000*L11</f>
        <v>0</v>
      </c>
    </row>
    <row r="12" spans="1:13" ht="27.75" customHeight="1">
      <c r="A12" s="23" t="s">
        <v>201</v>
      </c>
      <c r="B12" s="24">
        <v>1500</v>
      </c>
      <c r="C12" s="113"/>
      <c r="D12" s="113"/>
      <c r="E12" s="25">
        <f t="shared" si="0"/>
        <v>0</v>
      </c>
      <c r="F12" s="25">
        <f>1000*E12</f>
        <v>0</v>
      </c>
      <c r="G12" s="20"/>
      <c r="H12" s="145" t="s">
        <v>202</v>
      </c>
      <c r="I12" s="146">
        <v>1500</v>
      </c>
      <c r="J12" s="119"/>
      <c r="K12" s="119"/>
      <c r="L12" s="119">
        <f t="shared" si="1"/>
        <v>0</v>
      </c>
      <c r="M12" s="119">
        <f>1500*L12</f>
        <v>0</v>
      </c>
    </row>
    <row r="13" spans="1:13" ht="27.75" customHeight="1">
      <c r="A13" s="26" t="s">
        <v>184</v>
      </c>
      <c r="B13" s="24">
        <v>1200</v>
      </c>
      <c r="C13" s="113"/>
      <c r="D13" s="113"/>
      <c r="E13" s="25">
        <f t="shared" si="0"/>
        <v>0</v>
      </c>
      <c r="F13" s="25">
        <f>1200*E13</f>
        <v>0</v>
      </c>
      <c r="G13" s="20"/>
      <c r="H13" s="147" t="s">
        <v>184</v>
      </c>
      <c r="I13" s="146">
        <v>2000</v>
      </c>
      <c r="J13" s="119"/>
      <c r="K13" s="119"/>
      <c r="L13" s="119">
        <f t="shared" si="1"/>
        <v>0</v>
      </c>
      <c r="M13" s="119">
        <f>2000*L13</f>
        <v>0</v>
      </c>
    </row>
    <row r="14" spans="1:13" ht="27.75" customHeight="1">
      <c r="A14" s="26" t="s">
        <v>281</v>
      </c>
      <c r="B14" s="117" t="str">
        <f>IF(総括!$B$24&lt;&gt;"","0","300")</f>
        <v>300</v>
      </c>
      <c r="C14" s="118">
        <f>COUNTA(男!$D$5:$D$54)</f>
        <v>0</v>
      </c>
      <c r="D14" s="118">
        <f>COUNTA(女!$D$5:$D$54)</f>
        <v>0</v>
      </c>
      <c r="E14" s="25">
        <f t="shared" ref="E14" si="2">C14+D14</f>
        <v>0</v>
      </c>
      <c r="F14" s="25">
        <f>B14*E14</f>
        <v>0</v>
      </c>
      <c r="G14" s="20"/>
      <c r="H14" s="147" t="s">
        <v>281</v>
      </c>
      <c r="I14" s="148" t="str">
        <f>IF(総括!$B$24&lt;&gt;"","0","300")</f>
        <v>300</v>
      </c>
      <c r="J14" s="119">
        <f>COUNTA(男!$D$5:$D$54)</f>
        <v>0</v>
      </c>
      <c r="K14" s="119">
        <f>COUNTA(女!$D$5:$D$54)</f>
        <v>0</v>
      </c>
      <c r="L14" s="119">
        <f t="shared" ref="L14" si="3">J14+K14</f>
        <v>0</v>
      </c>
      <c r="M14" s="119">
        <f>I14*L14</f>
        <v>0</v>
      </c>
    </row>
    <row r="15" spans="1:13" ht="27.75" customHeight="1">
      <c r="A15" s="22"/>
      <c r="B15" s="24"/>
      <c r="C15" s="25">
        <f>C10+C11+C12+C13+C14</f>
        <v>0</v>
      </c>
      <c r="D15" s="25">
        <f t="shared" ref="D15:F15" si="4">D10+D11+D12+D13+D14</f>
        <v>0</v>
      </c>
      <c r="E15" s="25">
        <f t="shared" si="4"/>
        <v>0</v>
      </c>
      <c r="F15" s="25">
        <f t="shared" si="4"/>
        <v>0</v>
      </c>
      <c r="G15" s="20"/>
      <c r="H15" s="144"/>
      <c r="I15" s="146"/>
      <c r="J15" s="119">
        <f>J10+J11+J12+J13+J14</f>
        <v>0</v>
      </c>
      <c r="K15" s="119">
        <f t="shared" ref="K15" si="5">K10+K11+K12+K13+K14</f>
        <v>0</v>
      </c>
      <c r="L15" s="119">
        <f t="shared" ref="L15" si="6">L10+L11+L12+L13+L14</f>
        <v>0</v>
      </c>
      <c r="M15" s="119">
        <f t="shared" ref="M15" si="7">M10+M11+M12+M13+M14</f>
        <v>0</v>
      </c>
    </row>
    <row r="17" spans="1:13" ht="27.75" customHeight="1">
      <c r="A17" s="249" t="s">
        <v>432</v>
      </c>
      <c r="B17" s="249"/>
      <c r="C17" s="249"/>
      <c r="D17" s="249"/>
      <c r="E17" s="249"/>
      <c r="F17" s="249"/>
      <c r="G17" s="20"/>
      <c r="H17" s="250" t="s">
        <v>176</v>
      </c>
      <c r="I17" s="250"/>
      <c r="J17" s="250"/>
      <c r="K17" s="250"/>
      <c r="L17" s="250"/>
      <c r="M17" s="250"/>
    </row>
    <row r="18" spans="1:13" ht="27.75" customHeight="1">
      <c r="A18" s="22"/>
      <c r="B18" s="23" t="s">
        <v>177</v>
      </c>
      <c r="C18" s="26" t="s">
        <v>178</v>
      </c>
      <c r="D18" s="23" t="s">
        <v>179</v>
      </c>
      <c r="E18" s="23" t="s">
        <v>180</v>
      </c>
      <c r="F18" s="23" t="s">
        <v>181</v>
      </c>
      <c r="G18" s="20"/>
      <c r="H18" s="144"/>
      <c r="I18" s="145" t="s">
        <v>177</v>
      </c>
      <c r="J18" s="145" t="s">
        <v>178</v>
      </c>
      <c r="K18" s="145" t="s">
        <v>179</v>
      </c>
      <c r="L18" s="145" t="s">
        <v>180</v>
      </c>
      <c r="M18" s="145" t="s">
        <v>181</v>
      </c>
    </row>
    <row r="19" spans="1:13" ht="27.75" customHeight="1">
      <c r="A19" s="23" t="s">
        <v>182</v>
      </c>
      <c r="B19" s="24">
        <v>500</v>
      </c>
      <c r="C19" s="113"/>
      <c r="D19" s="113"/>
      <c r="E19" s="25">
        <f t="shared" ref="E19:E22" si="8">C19+D19</f>
        <v>0</v>
      </c>
      <c r="F19" s="25">
        <f>500*E19</f>
        <v>0</v>
      </c>
      <c r="G19" s="20"/>
      <c r="H19" s="145" t="s">
        <v>182</v>
      </c>
      <c r="I19" s="146">
        <v>500</v>
      </c>
      <c r="J19" s="119"/>
      <c r="K19" s="119"/>
      <c r="L19" s="119">
        <f t="shared" ref="L19:L22" si="9">J19+K19</f>
        <v>0</v>
      </c>
      <c r="M19" s="119">
        <f>500*L19</f>
        <v>0</v>
      </c>
    </row>
    <row r="20" spans="1:13" ht="27.75" customHeight="1">
      <c r="A20" s="23" t="s">
        <v>183</v>
      </c>
      <c r="B20" s="24">
        <v>1000</v>
      </c>
      <c r="C20" s="113"/>
      <c r="D20" s="113"/>
      <c r="E20" s="25">
        <f t="shared" si="8"/>
        <v>0</v>
      </c>
      <c r="F20" s="25">
        <f>700*E20</f>
        <v>0</v>
      </c>
      <c r="G20" s="20"/>
      <c r="H20" s="145" t="s">
        <v>183</v>
      </c>
      <c r="I20" s="146">
        <v>1000</v>
      </c>
      <c r="J20" s="119"/>
      <c r="K20" s="119"/>
      <c r="L20" s="119">
        <f t="shared" si="9"/>
        <v>0</v>
      </c>
      <c r="M20" s="119">
        <f>1000*L20</f>
        <v>0</v>
      </c>
    </row>
    <row r="21" spans="1:13" ht="27.75" customHeight="1">
      <c r="A21" s="23" t="s">
        <v>201</v>
      </c>
      <c r="B21" s="24">
        <v>1500</v>
      </c>
      <c r="C21" s="113"/>
      <c r="D21" s="113"/>
      <c r="E21" s="25">
        <f t="shared" ref="E21" si="10">C21+D21</f>
        <v>0</v>
      </c>
      <c r="F21" s="25">
        <f>700*E21</f>
        <v>0</v>
      </c>
      <c r="G21" s="20"/>
      <c r="H21" s="145"/>
      <c r="I21" s="146"/>
      <c r="J21" s="119"/>
      <c r="K21" s="119"/>
      <c r="L21" s="119"/>
      <c r="M21" s="119"/>
    </row>
    <row r="22" spans="1:13" ht="27.75" customHeight="1">
      <c r="A22" s="26" t="s">
        <v>184</v>
      </c>
      <c r="B22" s="24">
        <v>2000</v>
      </c>
      <c r="C22" s="113"/>
      <c r="D22" s="113"/>
      <c r="E22" s="25">
        <f t="shared" si="8"/>
        <v>0</v>
      </c>
      <c r="F22" s="25">
        <f>1200*E22</f>
        <v>0</v>
      </c>
      <c r="G22" s="20"/>
      <c r="H22" s="147" t="s">
        <v>184</v>
      </c>
      <c r="I22" s="146">
        <v>2000</v>
      </c>
      <c r="J22" s="119"/>
      <c r="K22" s="119"/>
      <c r="L22" s="119">
        <f t="shared" si="9"/>
        <v>0</v>
      </c>
      <c r="M22" s="119">
        <f>2000*L22</f>
        <v>0</v>
      </c>
    </row>
    <row r="23" spans="1:13" ht="27.75" customHeight="1">
      <c r="A23" s="26" t="s">
        <v>281</v>
      </c>
      <c r="B23" s="117" t="str">
        <f>IF(総括!$B$24&lt;&gt;"","0","300")</f>
        <v>300</v>
      </c>
      <c r="C23" s="118">
        <f>COUNTA(男!$D$5:$D$54)</f>
        <v>0</v>
      </c>
      <c r="D23" s="118">
        <f>COUNTA(女!$D$5:$D$54)</f>
        <v>0</v>
      </c>
      <c r="E23" s="25">
        <f t="shared" ref="E23" si="11">C23+D23</f>
        <v>0</v>
      </c>
      <c r="F23" s="25">
        <f>B23*E23</f>
        <v>0</v>
      </c>
      <c r="G23" s="20"/>
      <c r="H23" s="147" t="s">
        <v>281</v>
      </c>
      <c r="I23" s="148" t="str">
        <f>IF(総括!$B$24&lt;&gt;"","0","300")</f>
        <v>300</v>
      </c>
      <c r="J23" s="119">
        <f>COUNTA(男!$D$5:$D$54)</f>
        <v>0</v>
      </c>
      <c r="K23" s="119">
        <f>COUNTA(女!$D$5:$D$54)</f>
        <v>0</v>
      </c>
      <c r="L23" s="119">
        <f t="shared" ref="L23" si="12">J23+K23</f>
        <v>0</v>
      </c>
      <c r="M23" s="119">
        <f>I23*L23</f>
        <v>0</v>
      </c>
    </row>
    <row r="24" spans="1:13" ht="27.75" customHeight="1">
      <c r="A24" s="22"/>
      <c r="B24" s="24"/>
      <c r="C24" s="25">
        <f>C20+C21</f>
        <v>0</v>
      </c>
      <c r="D24" s="25">
        <f>D20+D21</f>
        <v>0</v>
      </c>
      <c r="E24" s="25"/>
      <c r="F24" s="25">
        <f t="shared" ref="F24" si="13">F19+F20+F21+F22+F23</f>
        <v>0</v>
      </c>
      <c r="G24" s="20"/>
      <c r="H24" s="144"/>
      <c r="I24" s="146"/>
      <c r="J24" s="119">
        <f>J19+J20+J21+J22+J23</f>
        <v>0</v>
      </c>
      <c r="K24" s="119">
        <f t="shared" ref="K24" si="14">K19+K20+K21+K22+K23</f>
        <v>0</v>
      </c>
      <c r="L24" s="119">
        <f t="shared" ref="L24" si="15">L19+L20+L21+L22+L23</f>
        <v>0</v>
      </c>
      <c r="M24" s="119">
        <f t="shared" ref="M24" si="16">M19+M20+M21+M22+M23</f>
        <v>0</v>
      </c>
    </row>
  </sheetData>
  <mergeCells count="13">
    <mergeCell ref="A17:F17"/>
    <mergeCell ref="H17:M17"/>
    <mergeCell ref="A4:D4"/>
    <mergeCell ref="E4:J4"/>
    <mergeCell ref="K4:L4"/>
    <mergeCell ref="A8:F8"/>
    <mergeCell ref="H8:M8"/>
    <mergeCell ref="A1:H1"/>
    <mergeCell ref="I1:J1"/>
    <mergeCell ref="K1:M1"/>
    <mergeCell ref="A3:D3"/>
    <mergeCell ref="E3:J3"/>
    <mergeCell ref="K3:M3"/>
  </mergeCells>
  <phoneticPr fontId="1"/>
  <pageMargins left="0.7" right="0.7" top="0.75" bottom="0.75" header="0.3" footer="0.3"/>
  <pageSetup paperSize="9" scale="8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システムシート!$J$4:$J$5</xm:f>
          </x14:formula1>
          <xm:sqref>E6 H6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AN54"/>
  <sheetViews>
    <sheetView view="pageBreakPreview" zoomScaleNormal="100" zoomScaleSheetLayoutView="100" workbookViewId="0">
      <pane xSplit="1" ySplit="3" topLeftCell="B36" activePane="bottomRight" state="frozen"/>
      <selection pane="topRight" activeCell="B1" sqref="B1"/>
      <selection pane="bottomLeft" activeCell="A3" sqref="A3"/>
      <selection pane="bottomRight" activeCell="B5" sqref="B5:B54"/>
    </sheetView>
  </sheetViews>
  <sheetFormatPr defaultColWidth="9" defaultRowHeight="16.5"/>
  <cols>
    <col min="1" max="1" width="5.453125" style="52" bestFit="1" customWidth="1"/>
    <col min="2" max="2" width="4.7265625" style="71" customWidth="1"/>
    <col min="3" max="3" width="5.81640625" style="52" customWidth="1"/>
    <col min="4" max="4" width="12.36328125" style="52" customWidth="1"/>
    <col min="5" max="5" width="11.7265625" style="52" customWidth="1"/>
    <col min="6" max="6" width="4.36328125" style="52" customWidth="1"/>
    <col min="7" max="7" width="7.81640625" style="52" customWidth="1"/>
    <col min="8" max="8" width="6.6328125" style="52" customWidth="1"/>
    <col min="9" max="11" width="1.90625" style="52" customWidth="1"/>
    <col min="12" max="12" width="7.7265625" style="52" customWidth="1"/>
    <col min="13" max="13" width="13.90625" style="52" customWidth="1"/>
    <col min="14" max="14" width="5.90625" style="52" customWidth="1"/>
    <col min="15" max="15" width="7.6328125" style="52" customWidth="1"/>
    <col min="16" max="16" width="16.26953125" style="52" customWidth="1"/>
    <col min="17" max="17" width="6.08984375" style="52" customWidth="1"/>
    <col min="18" max="18" width="4.90625" style="52" hidden="1" customWidth="1"/>
    <col min="19" max="20" width="5.7265625" style="52" hidden="1" customWidth="1"/>
    <col min="21" max="21" width="6.81640625" style="52" hidden="1" customWidth="1"/>
    <col min="22" max="22" width="4" style="52" customWidth="1"/>
    <col min="23" max="23" width="6.6328125" style="52" customWidth="1"/>
    <col min="24" max="29" width="6.453125" style="52" customWidth="1"/>
    <col min="30" max="31" width="11.36328125" style="52" customWidth="1"/>
    <col min="32" max="16384" width="9" style="52"/>
  </cols>
  <sheetData>
    <row r="1" spans="1:40" s="49" customFormat="1" ht="21">
      <c r="A1" s="255" t="s">
        <v>22</v>
      </c>
      <c r="B1" s="255"/>
      <c r="C1" s="256" t="str">
        <f>総括!L1</f>
        <v>*</v>
      </c>
      <c r="D1" s="256"/>
      <c r="E1" s="256"/>
      <c r="F1" s="256"/>
      <c r="G1" s="48">
        <f>総括!F12</f>
        <v>0</v>
      </c>
      <c r="H1" s="48"/>
      <c r="I1" s="48"/>
      <c r="J1" s="48"/>
      <c r="K1" s="69"/>
      <c r="L1" s="94" t="s">
        <v>200</v>
      </c>
      <c r="M1" s="94">
        <f>COUNTA(L5:L54)-COUNTA(O5:O54)</f>
        <v>0</v>
      </c>
      <c r="N1" s="95"/>
      <c r="O1" s="96" t="s">
        <v>201</v>
      </c>
      <c r="P1" s="95">
        <f>COUNTA(O5:O54)</f>
        <v>0</v>
      </c>
      <c r="Q1" s="95"/>
      <c r="R1" s="95"/>
      <c r="S1" s="95"/>
      <c r="T1" s="95"/>
      <c r="U1" s="95"/>
      <c r="V1" s="95"/>
      <c r="W1" s="95"/>
    </row>
    <row r="2" spans="1:40">
      <c r="A2" s="50"/>
      <c r="B2" s="51" t="s">
        <v>10</v>
      </c>
      <c r="C2" s="51"/>
      <c r="D2" s="51" t="s">
        <v>9</v>
      </c>
      <c r="E2" s="51"/>
      <c r="F2" s="51"/>
      <c r="G2" s="51"/>
      <c r="H2" s="51"/>
      <c r="I2" s="51" t="s">
        <v>3</v>
      </c>
      <c r="J2" s="51"/>
      <c r="K2" s="51"/>
      <c r="L2" s="67" t="s">
        <v>185</v>
      </c>
      <c r="M2" s="67"/>
      <c r="N2" s="68"/>
      <c r="O2" s="63" t="s">
        <v>361</v>
      </c>
      <c r="P2" s="63"/>
      <c r="Q2" s="64"/>
      <c r="R2" s="86" t="s">
        <v>204</v>
      </c>
      <c r="S2" s="86"/>
      <c r="T2" s="86"/>
      <c r="U2" s="86"/>
      <c r="V2" s="86"/>
      <c r="W2" s="86"/>
    </row>
    <row r="3" spans="1:40">
      <c r="A3" s="53"/>
      <c r="B3" s="53" t="s">
        <v>11</v>
      </c>
      <c r="C3" s="53" t="s">
        <v>12</v>
      </c>
      <c r="D3" s="53" t="s">
        <v>6</v>
      </c>
      <c r="E3" s="53" t="s">
        <v>7</v>
      </c>
      <c r="F3" s="53" t="s">
        <v>0</v>
      </c>
      <c r="G3" s="53" t="s">
        <v>362</v>
      </c>
      <c r="H3" s="53" t="s">
        <v>2</v>
      </c>
      <c r="I3" s="53" t="s">
        <v>4</v>
      </c>
      <c r="J3" s="53" t="s">
        <v>5</v>
      </c>
      <c r="K3" s="53" t="s">
        <v>197</v>
      </c>
      <c r="L3" s="53" t="s">
        <v>193</v>
      </c>
      <c r="M3" s="53" t="s">
        <v>186</v>
      </c>
      <c r="N3" s="60" t="s">
        <v>8</v>
      </c>
      <c r="O3" s="65" t="s">
        <v>193</v>
      </c>
      <c r="P3" s="65" t="s">
        <v>186</v>
      </c>
      <c r="Q3" s="66" t="s">
        <v>8</v>
      </c>
      <c r="R3" s="86" t="s">
        <v>363</v>
      </c>
      <c r="S3" s="86"/>
      <c r="T3" s="86" t="s">
        <v>364</v>
      </c>
      <c r="U3" s="86"/>
      <c r="V3" s="86" t="s">
        <v>428</v>
      </c>
      <c r="W3" s="86"/>
    </row>
    <row r="4" spans="1:40">
      <c r="A4" s="54"/>
      <c r="B4" s="54"/>
      <c r="C4" s="54"/>
      <c r="D4" s="54"/>
      <c r="E4" s="54"/>
      <c r="F4" s="54"/>
      <c r="G4" s="54" t="s">
        <v>289</v>
      </c>
      <c r="H4" s="54"/>
      <c r="I4" s="54"/>
      <c r="J4" s="54"/>
      <c r="K4" s="54"/>
      <c r="L4" s="54"/>
      <c r="M4" s="54"/>
      <c r="N4" s="61"/>
      <c r="O4" s="54"/>
      <c r="P4" s="54"/>
      <c r="Q4" s="61"/>
      <c r="R4" s="55"/>
      <c r="S4" s="55"/>
      <c r="T4" s="55"/>
      <c r="U4" s="55"/>
      <c r="V4" s="55"/>
      <c r="W4" s="55"/>
    </row>
    <row r="5" spans="1:40" ht="19">
      <c r="A5" s="55">
        <v>1</v>
      </c>
      <c r="B5" s="70" t="str">
        <f t="shared" ref="B5:B54" si="0">IF(C5&lt;&gt;"","","〇")</f>
        <v>〇</v>
      </c>
      <c r="C5" s="149"/>
      <c r="D5" s="31"/>
      <c r="E5" s="31"/>
      <c r="F5" s="31" t="s">
        <v>206</v>
      </c>
      <c r="G5" s="31" t="s">
        <v>365</v>
      </c>
      <c r="H5" s="31"/>
      <c r="I5" s="31" t="s">
        <v>214</v>
      </c>
      <c r="J5" s="31">
        <f>総括!$B$9</f>
        <v>0</v>
      </c>
      <c r="K5" s="31">
        <f>$G$1</f>
        <v>0</v>
      </c>
      <c r="L5" s="31"/>
      <c r="M5" s="31"/>
      <c r="N5" s="62"/>
      <c r="O5" s="31"/>
      <c r="P5" s="31"/>
      <c r="Q5" s="62"/>
      <c r="R5" s="55"/>
      <c r="S5" s="62"/>
      <c r="T5" s="55"/>
      <c r="U5" s="62"/>
      <c r="V5" s="55"/>
      <c r="W5" s="62"/>
    </row>
    <row r="6" spans="1:40" ht="19">
      <c r="A6" s="55">
        <v>2</v>
      </c>
      <c r="B6" s="70" t="str">
        <f t="shared" si="0"/>
        <v>〇</v>
      </c>
      <c r="C6" s="56"/>
      <c r="D6" s="31"/>
      <c r="E6" s="31"/>
      <c r="F6" s="31" t="s">
        <v>206</v>
      </c>
      <c r="G6" s="31" t="s">
        <v>365</v>
      </c>
      <c r="H6" s="31"/>
      <c r="I6" s="31" t="s">
        <v>214</v>
      </c>
      <c r="J6" s="31">
        <f>総括!$B$9</f>
        <v>0</v>
      </c>
      <c r="K6" s="31">
        <f t="shared" ref="K6:K54" si="1">$G$1</f>
        <v>0</v>
      </c>
      <c r="L6" s="31"/>
      <c r="M6" s="31"/>
      <c r="N6" s="62"/>
      <c r="O6" s="31"/>
      <c r="P6" s="31"/>
      <c r="Q6" s="62"/>
      <c r="R6" s="55"/>
      <c r="S6" s="55"/>
      <c r="T6" s="55"/>
      <c r="U6" s="55"/>
      <c r="V6" s="55"/>
      <c r="W6" s="55"/>
    </row>
    <row r="7" spans="1:40" ht="19">
      <c r="A7" s="55">
        <v>3</v>
      </c>
      <c r="B7" s="70" t="str">
        <f t="shared" si="0"/>
        <v>〇</v>
      </c>
      <c r="C7" s="56"/>
      <c r="D7" s="31"/>
      <c r="E7" s="31"/>
      <c r="F7" s="31" t="s">
        <v>206</v>
      </c>
      <c r="G7" s="31" t="s">
        <v>365</v>
      </c>
      <c r="H7" s="31"/>
      <c r="I7" s="31" t="s">
        <v>214</v>
      </c>
      <c r="J7" s="31">
        <f>総括!$B$9</f>
        <v>0</v>
      </c>
      <c r="K7" s="31">
        <f t="shared" si="1"/>
        <v>0</v>
      </c>
      <c r="L7" s="31"/>
      <c r="M7" s="31"/>
      <c r="N7" s="62"/>
      <c r="O7" s="31"/>
      <c r="P7" s="31"/>
      <c r="Q7" s="62"/>
      <c r="R7" s="55"/>
      <c r="S7" s="55"/>
      <c r="T7" s="55"/>
      <c r="U7" s="55"/>
      <c r="V7" s="55"/>
      <c r="W7" s="55"/>
    </row>
    <row r="8" spans="1:40" ht="19">
      <c r="A8" s="55">
        <v>4</v>
      </c>
      <c r="B8" s="70" t="str">
        <f t="shared" si="0"/>
        <v>〇</v>
      </c>
      <c r="C8" s="56"/>
      <c r="D8" s="31"/>
      <c r="E8" s="31"/>
      <c r="F8" s="31" t="s">
        <v>206</v>
      </c>
      <c r="G8" s="31" t="s">
        <v>365</v>
      </c>
      <c r="H8" s="31"/>
      <c r="I8" s="31" t="s">
        <v>214</v>
      </c>
      <c r="J8" s="31">
        <f>総括!$B$9</f>
        <v>0</v>
      </c>
      <c r="K8" s="31">
        <f t="shared" si="1"/>
        <v>0</v>
      </c>
      <c r="L8" s="31"/>
      <c r="M8" s="31"/>
      <c r="N8" s="62"/>
      <c r="O8" s="31"/>
      <c r="P8" s="31"/>
      <c r="Q8" s="62"/>
      <c r="R8" s="55"/>
      <c r="S8" s="55"/>
      <c r="T8" s="55"/>
      <c r="U8" s="55"/>
      <c r="V8" s="55"/>
      <c r="W8" s="55"/>
    </row>
    <row r="9" spans="1:40" ht="19">
      <c r="A9" s="55">
        <v>5</v>
      </c>
      <c r="B9" s="70" t="str">
        <f t="shared" si="0"/>
        <v>〇</v>
      </c>
      <c r="C9" s="56"/>
      <c r="D9" s="31"/>
      <c r="E9" s="31"/>
      <c r="F9" s="31" t="s">
        <v>206</v>
      </c>
      <c r="G9" s="31" t="s">
        <v>365</v>
      </c>
      <c r="H9" s="31"/>
      <c r="I9" s="31" t="s">
        <v>214</v>
      </c>
      <c r="J9" s="31">
        <f>総括!$B$9</f>
        <v>0</v>
      </c>
      <c r="K9" s="31">
        <f t="shared" si="1"/>
        <v>0</v>
      </c>
      <c r="L9" s="31"/>
      <c r="M9" s="31"/>
      <c r="N9" s="62"/>
      <c r="O9" s="31"/>
      <c r="P9" s="31"/>
      <c r="Q9" s="62"/>
      <c r="R9" s="55"/>
      <c r="S9" s="55"/>
      <c r="T9" s="55"/>
      <c r="U9" s="55"/>
      <c r="V9" s="55"/>
      <c r="W9" s="55"/>
      <c r="AN9" s="58"/>
    </row>
    <row r="10" spans="1:40" ht="19">
      <c r="A10" s="55">
        <v>6</v>
      </c>
      <c r="B10" s="70" t="str">
        <f t="shared" si="0"/>
        <v>〇</v>
      </c>
      <c r="C10" s="56"/>
      <c r="D10" s="31"/>
      <c r="E10" s="31"/>
      <c r="F10" s="31" t="s">
        <v>206</v>
      </c>
      <c r="G10" s="31" t="s">
        <v>365</v>
      </c>
      <c r="H10" s="31"/>
      <c r="I10" s="31" t="s">
        <v>214</v>
      </c>
      <c r="J10" s="31">
        <f>総括!$B$9</f>
        <v>0</v>
      </c>
      <c r="K10" s="31">
        <f t="shared" si="1"/>
        <v>0</v>
      </c>
      <c r="L10" s="31"/>
      <c r="M10" s="31"/>
      <c r="N10" s="62"/>
      <c r="O10" s="31"/>
      <c r="P10" s="31"/>
      <c r="Q10" s="62"/>
      <c r="R10" s="55"/>
      <c r="S10" s="55"/>
      <c r="T10" s="55"/>
      <c r="U10" s="55"/>
      <c r="V10" s="55"/>
      <c r="W10" s="55"/>
      <c r="AN10" s="58"/>
    </row>
    <row r="11" spans="1:40" ht="19">
      <c r="A11" s="55">
        <v>7</v>
      </c>
      <c r="B11" s="70" t="str">
        <f t="shared" si="0"/>
        <v>〇</v>
      </c>
      <c r="C11" s="56"/>
      <c r="D11" s="31"/>
      <c r="E11" s="31"/>
      <c r="F11" s="31" t="s">
        <v>206</v>
      </c>
      <c r="G11" s="31" t="s">
        <v>365</v>
      </c>
      <c r="H11" s="31"/>
      <c r="I11" s="31" t="s">
        <v>214</v>
      </c>
      <c r="J11" s="31">
        <f>総括!$B$9</f>
        <v>0</v>
      </c>
      <c r="K11" s="31">
        <f t="shared" si="1"/>
        <v>0</v>
      </c>
      <c r="L11" s="31"/>
      <c r="M11" s="31"/>
      <c r="N11" s="62"/>
      <c r="O11" s="31"/>
      <c r="P11" s="31"/>
      <c r="Q11" s="62"/>
      <c r="R11" s="55"/>
      <c r="S11" s="55"/>
      <c r="T11" s="55"/>
      <c r="U11" s="55"/>
      <c r="V11" s="55"/>
      <c r="W11" s="55"/>
      <c r="AN11" s="58"/>
    </row>
    <row r="12" spans="1:40" ht="19">
      <c r="A12" s="55">
        <v>8</v>
      </c>
      <c r="B12" s="70" t="str">
        <f t="shared" si="0"/>
        <v>〇</v>
      </c>
      <c r="C12" s="56"/>
      <c r="D12" s="31"/>
      <c r="E12" s="31"/>
      <c r="F12" s="31" t="s">
        <v>206</v>
      </c>
      <c r="G12" s="31" t="s">
        <v>365</v>
      </c>
      <c r="H12" s="31"/>
      <c r="I12" s="31" t="s">
        <v>214</v>
      </c>
      <c r="J12" s="31">
        <f>総括!$B$9</f>
        <v>0</v>
      </c>
      <c r="K12" s="31">
        <f t="shared" si="1"/>
        <v>0</v>
      </c>
      <c r="L12" s="31"/>
      <c r="M12" s="31"/>
      <c r="N12" s="62"/>
      <c r="O12" s="31"/>
      <c r="P12" s="31"/>
      <c r="Q12" s="62"/>
      <c r="R12" s="55"/>
      <c r="S12" s="55"/>
      <c r="T12" s="55"/>
      <c r="U12" s="55"/>
      <c r="V12" s="55"/>
      <c r="W12" s="55"/>
    </row>
    <row r="13" spans="1:40" ht="19">
      <c r="A13" s="55">
        <v>9</v>
      </c>
      <c r="B13" s="70" t="str">
        <f t="shared" si="0"/>
        <v>〇</v>
      </c>
      <c r="C13" s="56"/>
      <c r="D13" s="31"/>
      <c r="E13" s="31"/>
      <c r="F13" s="31" t="s">
        <v>206</v>
      </c>
      <c r="G13" s="31" t="s">
        <v>365</v>
      </c>
      <c r="H13" s="31"/>
      <c r="I13" s="31" t="s">
        <v>214</v>
      </c>
      <c r="J13" s="31">
        <f>総括!$B$9</f>
        <v>0</v>
      </c>
      <c r="K13" s="31">
        <f t="shared" si="1"/>
        <v>0</v>
      </c>
      <c r="L13" s="31"/>
      <c r="M13" s="31"/>
      <c r="N13" s="62"/>
      <c r="O13" s="31"/>
      <c r="P13" s="31"/>
      <c r="Q13" s="62"/>
      <c r="R13" s="55"/>
      <c r="S13" s="55"/>
      <c r="T13" s="55"/>
      <c r="U13" s="55"/>
      <c r="V13" s="55"/>
      <c r="W13" s="55"/>
    </row>
    <row r="14" spans="1:40" ht="19">
      <c r="A14" s="55">
        <v>10</v>
      </c>
      <c r="B14" s="70" t="str">
        <f t="shared" si="0"/>
        <v>〇</v>
      </c>
      <c r="C14" s="56"/>
      <c r="D14" s="31"/>
      <c r="E14" s="31"/>
      <c r="F14" s="31" t="s">
        <v>206</v>
      </c>
      <c r="G14" s="31" t="s">
        <v>365</v>
      </c>
      <c r="H14" s="31"/>
      <c r="I14" s="31" t="s">
        <v>214</v>
      </c>
      <c r="J14" s="31">
        <f>総括!$B$9</f>
        <v>0</v>
      </c>
      <c r="K14" s="31">
        <f t="shared" si="1"/>
        <v>0</v>
      </c>
      <c r="L14" s="31"/>
      <c r="M14" s="31"/>
      <c r="N14" s="62"/>
      <c r="O14" s="31"/>
      <c r="P14" s="31"/>
      <c r="Q14" s="62"/>
      <c r="R14" s="55"/>
      <c r="S14" s="55"/>
      <c r="T14" s="55"/>
      <c r="U14" s="62"/>
      <c r="V14" s="55"/>
      <c r="W14" s="55"/>
    </row>
    <row r="15" spans="1:40" ht="19">
      <c r="A15" s="55">
        <v>11</v>
      </c>
      <c r="B15" s="70" t="str">
        <f t="shared" si="0"/>
        <v>〇</v>
      </c>
      <c r="C15" s="56"/>
      <c r="D15" s="31"/>
      <c r="E15" s="31"/>
      <c r="F15" s="31" t="s">
        <v>206</v>
      </c>
      <c r="G15" s="31" t="s">
        <v>365</v>
      </c>
      <c r="H15" s="31"/>
      <c r="I15" s="31" t="s">
        <v>214</v>
      </c>
      <c r="J15" s="31">
        <f>総括!$B$9</f>
        <v>0</v>
      </c>
      <c r="K15" s="31">
        <f t="shared" si="1"/>
        <v>0</v>
      </c>
      <c r="L15" s="31"/>
      <c r="M15" s="31"/>
      <c r="N15" s="62"/>
      <c r="O15" s="31"/>
      <c r="P15" s="31"/>
      <c r="Q15" s="62"/>
      <c r="R15" s="55"/>
      <c r="S15" s="55"/>
      <c r="T15" s="55"/>
      <c r="U15" s="55"/>
      <c r="V15" s="55"/>
      <c r="W15" s="55"/>
    </row>
    <row r="16" spans="1:40" ht="19">
      <c r="A16" s="55">
        <v>12</v>
      </c>
      <c r="B16" s="70" t="str">
        <f t="shared" si="0"/>
        <v>〇</v>
      </c>
      <c r="C16" s="56"/>
      <c r="D16" s="31"/>
      <c r="E16" s="31"/>
      <c r="F16" s="31" t="s">
        <v>206</v>
      </c>
      <c r="G16" s="31" t="s">
        <v>365</v>
      </c>
      <c r="H16" s="31"/>
      <c r="I16" s="31" t="s">
        <v>214</v>
      </c>
      <c r="J16" s="31">
        <f>総括!$B$9</f>
        <v>0</v>
      </c>
      <c r="K16" s="31">
        <f t="shared" si="1"/>
        <v>0</v>
      </c>
      <c r="L16" s="31"/>
      <c r="M16" s="31"/>
      <c r="N16" s="62"/>
      <c r="O16" s="31"/>
      <c r="P16" s="31"/>
      <c r="Q16" s="62"/>
      <c r="R16" s="55"/>
      <c r="S16" s="55"/>
      <c r="T16" s="55"/>
      <c r="U16" s="55"/>
      <c r="V16" s="55"/>
      <c r="W16" s="55"/>
    </row>
    <row r="17" spans="1:36" ht="19">
      <c r="A17" s="55">
        <v>13</v>
      </c>
      <c r="B17" s="70" t="str">
        <f t="shared" si="0"/>
        <v>〇</v>
      </c>
      <c r="C17" s="56"/>
      <c r="D17" s="31"/>
      <c r="E17" s="31"/>
      <c r="F17" s="31" t="s">
        <v>206</v>
      </c>
      <c r="G17" s="31" t="s">
        <v>365</v>
      </c>
      <c r="H17" s="31"/>
      <c r="I17" s="31" t="s">
        <v>214</v>
      </c>
      <c r="J17" s="31">
        <f>総括!$B$9</f>
        <v>0</v>
      </c>
      <c r="K17" s="31">
        <f t="shared" si="1"/>
        <v>0</v>
      </c>
      <c r="L17" s="31"/>
      <c r="M17" s="31"/>
      <c r="N17" s="62"/>
      <c r="O17" s="31"/>
      <c r="P17" s="31"/>
      <c r="Q17" s="62"/>
      <c r="R17" s="55"/>
      <c r="S17" s="55"/>
      <c r="T17" s="55"/>
      <c r="U17" s="55"/>
      <c r="V17" s="55"/>
      <c r="W17" s="55"/>
    </row>
    <row r="18" spans="1:36" ht="19">
      <c r="A18" s="55">
        <v>14</v>
      </c>
      <c r="B18" s="70" t="str">
        <f t="shared" si="0"/>
        <v>〇</v>
      </c>
      <c r="C18" s="56"/>
      <c r="D18" s="31"/>
      <c r="E18" s="31"/>
      <c r="F18" s="31" t="s">
        <v>206</v>
      </c>
      <c r="G18" s="31" t="s">
        <v>365</v>
      </c>
      <c r="H18" s="31"/>
      <c r="I18" s="31" t="s">
        <v>214</v>
      </c>
      <c r="J18" s="31">
        <f>総括!$B$9</f>
        <v>0</v>
      </c>
      <c r="K18" s="31">
        <f t="shared" si="1"/>
        <v>0</v>
      </c>
      <c r="L18" s="31"/>
      <c r="M18" s="31"/>
      <c r="N18" s="62"/>
      <c r="O18" s="31"/>
      <c r="P18" s="31"/>
      <c r="Q18" s="62"/>
      <c r="R18" s="55"/>
      <c r="S18" s="55"/>
      <c r="T18" s="55"/>
      <c r="U18" s="55"/>
      <c r="V18" s="55"/>
      <c r="W18" s="55"/>
      <c r="AF18" s="57"/>
      <c r="AG18" s="58"/>
      <c r="AJ18" s="59"/>
    </row>
    <row r="19" spans="1:36" ht="19">
      <c r="A19" s="55">
        <v>15</v>
      </c>
      <c r="B19" s="70" t="str">
        <f t="shared" si="0"/>
        <v>〇</v>
      </c>
      <c r="C19" s="56"/>
      <c r="D19" s="31"/>
      <c r="E19" s="31"/>
      <c r="F19" s="31" t="s">
        <v>206</v>
      </c>
      <c r="G19" s="31" t="s">
        <v>365</v>
      </c>
      <c r="H19" s="31"/>
      <c r="I19" s="31" t="s">
        <v>214</v>
      </c>
      <c r="J19" s="31">
        <f>総括!$B$9</f>
        <v>0</v>
      </c>
      <c r="K19" s="31">
        <f t="shared" si="1"/>
        <v>0</v>
      </c>
      <c r="L19" s="31"/>
      <c r="M19" s="31"/>
      <c r="N19" s="62"/>
      <c r="O19" s="31"/>
      <c r="P19" s="31"/>
      <c r="Q19" s="62"/>
      <c r="R19" s="55"/>
      <c r="S19" s="55"/>
      <c r="T19" s="55"/>
      <c r="U19" s="55"/>
      <c r="V19" s="55"/>
      <c r="W19" s="55"/>
      <c r="AF19" s="57"/>
      <c r="AG19" s="58"/>
      <c r="AJ19" s="59"/>
    </row>
    <row r="20" spans="1:36" ht="19">
      <c r="A20" s="55">
        <v>16</v>
      </c>
      <c r="B20" s="70" t="str">
        <f t="shared" si="0"/>
        <v>〇</v>
      </c>
      <c r="C20" s="56"/>
      <c r="D20" s="31"/>
      <c r="E20" s="31"/>
      <c r="F20" s="31" t="s">
        <v>206</v>
      </c>
      <c r="G20" s="31" t="s">
        <v>365</v>
      </c>
      <c r="H20" s="31"/>
      <c r="I20" s="31" t="s">
        <v>214</v>
      </c>
      <c r="J20" s="31">
        <f>総括!$B$9</f>
        <v>0</v>
      </c>
      <c r="K20" s="31">
        <f t="shared" si="1"/>
        <v>0</v>
      </c>
      <c r="L20" s="31"/>
      <c r="M20" s="31"/>
      <c r="N20" s="62"/>
      <c r="O20" s="31"/>
      <c r="P20" s="31"/>
      <c r="Q20" s="62"/>
      <c r="R20" s="55"/>
      <c r="S20" s="55"/>
      <c r="T20" s="55"/>
      <c r="U20" s="55"/>
      <c r="V20" s="55"/>
      <c r="W20" s="55"/>
      <c r="AF20" s="57"/>
      <c r="AG20" s="58"/>
      <c r="AJ20" s="59"/>
    </row>
    <row r="21" spans="1:36" ht="19">
      <c r="A21" s="55">
        <v>17</v>
      </c>
      <c r="B21" s="70" t="str">
        <f t="shared" si="0"/>
        <v>〇</v>
      </c>
      <c r="C21" s="56"/>
      <c r="D21" s="31"/>
      <c r="E21" s="31"/>
      <c r="F21" s="31" t="s">
        <v>206</v>
      </c>
      <c r="G21" s="31" t="s">
        <v>365</v>
      </c>
      <c r="H21" s="31"/>
      <c r="I21" s="31" t="s">
        <v>214</v>
      </c>
      <c r="J21" s="31">
        <f>総括!$B$9</f>
        <v>0</v>
      </c>
      <c r="K21" s="31">
        <f t="shared" si="1"/>
        <v>0</v>
      </c>
      <c r="L21" s="31"/>
      <c r="M21" s="31"/>
      <c r="N21" s="62"/>
      <c r="O21" s="31"/>
      <c r="P21" s="31"/>
      <c r="Q21" s="62"/>
      <c r="R21" s="55"/>
      <c r="S21" s="55"/>
      <c r="T21" s="55"/>
      <c r="U21" s="55"/>
      <c r="V21" s="55"/>
      <c r="W21" s="55"/>
      <c r="AF21" s="57"/>
      <c r="AG21" s="58"/>
      <c r="AJ21" s="59"/>
    </row>
    <row r="22" spans="1:36" ht="19">
      <c r="A22" s="55">
        <v>18</v>
      </c>
      <c r="B22" s="70" t="str">
        <f t="shared" si="0"/>
        <v>〇</v>
      </c>
      <c r="C22" s="56"/>
      <c r="D22" s="31"/>
      <c r="E22" s="31"/>
      <c r="F22" s="31" t="s">
        <v>206</v>
      </c>
      <c r="G22" s="31" t="s">
        <v>365</v>
      </c>
      <c r="H22" s="31"/>
      <c r="I22" s="31" t="s">
        <v>214</v>
      </c>
      <c r="J22" s="31">
        <f>総括!$B$9</f>
        <v>0</v>
      </c>
      <c r="K22" s="31">
        <f t="shared" si="1"/>
        <v>0</v>
      </c>
      <c r="L22" s="31"/>
      <c r="M22" s="31"/>
      <c r="N22" s="62"/>
      <c r="O22" s="31"/>
      <c r="P22" s="31"/>
      <c r="Q22" s="62"/>
      <c r="R22" s="55"/>
      <c r="S22" s="55"/>
      <c r="T22" s="55"/>
      <c r="U22" s="55"/>
      <c r="V22" s="55"/>
      <c r="W22" s="55"/>
      <c r="AF22" s="57"/>
      <c r="AG22" s="58"/>
      <c r="AJ22" s="59"/>
    </row>
    <row r="23" spans="1:36" ht="19">
      <c r="A23" s="55">
        <v>19</v>
      </c>
      <c r="B23" s="70" t="str">
        <f t="shared" si="0"/>
        <v>〇</v>
      </c>
      <c r="C23" s="56"/>
      <c r="D23" s="31"/>
      <c r="E23" s="31"/>
      <c r="F23" s="31" t="s">
        <v>206</v>
      </c>
      <c r="G23" s="31" t="s">
        <v>365</v>
      </c>
      <c r="H23" s="31"/>
      <c r="I23" s="31" t="s">
        <v>214</v>
      </c>
      <c r="J23" s="31">
        <f>総括!$B$9</f>
        <v>0</v>
      </c>
      <c r="K23" s="31">
        <f t="shared" si="1"/>
        <v>0</v>
      </c>
      <c r="L23" s="31"/>
      <c r="M23" s="31"/>
      <c r="N23" s="62"/>
      <c r="O23" s="31"/>
      <c r="P23" s="31"/>
      <c r="Q23" s="62"/>
      <c r="R23" s="55"/>
      <c r="S23" s="55"/>
      <c r="T23" s="55"/>
      <c r="U23" s="55"/>
      <c r="V23" s="55"/>
      <c r="W23" s="55"/>
      <c r="AF23" s="57"/>
      <c r="AG23" s="58"/>
      <c r="AJ23" s="59"/>
    </row>
    <row r="24" spans="1:36" ht="19">
      <c r="A24" s="55">
        <v>20</v>
      </c>
      <c r="B24" s="70" t="str">
        <f t="shared" si="0"/>
        <v>〇</v>
      </c>
      <c r="C24" s="56"/>
      <c r="D24" s="31"/>
      <c r="E24" s="31"/>
      <c r="F24" s="31" t="s">
        <v>206</v>
      </c>
      <c r="G24" s="31" t="s">
        <v>365</v>
      </c>
      <c r="H24" s="31"/>
      <c r="I24" s="31" t="s">
        <v>214</v>
      </c>
      <c r="J24" s="31">
        <f>総括!$B$9</f>
        <v>0</v>
      </c>
      <c r="K24" s="31">
        <f t="shared" si="1"/>
        <v>0</v>
      </c>
      <c r="L24" s="31"/>
      <c r="M24" s="31"/>
      <c r="N24" s="62"/>
      <c r="O24" s="31"/>
      <c r="P24" s="31"/>
      <c r="Q24" s="62"/>
      <c r="R24" s="55"/>
      <c r="S24" s="55"/>
      <c r="T24" s="55"/>
      <c r="U24" s="55"/>
      <c r="V24" s="55"/>
      <c r="W24" s="55"/>
      <c r="AF24" s="57"/>
      <c r="AG24" s="58"/>
      <c r="AJ24" s="59"/>
    </row>
    <row r="25" spans="1:36" ht="19">
      <c r="A25" s="55">
        <v>21</v>
      </c>
      <c r="B25" s="70" t="str">
        <f t="shared" si="0"/>
        <v>〇</v>
      </c>
      <c r="C25" s="56"/>
      <c r="D25" s="31"/>
      <c r="E25" s="31"/>
      <c r="F25" s="31" t="s">
        <v>206</v>
      </c>
      <c r="G25" s="31" t="s">
        <v>365</v>
      </c>
      <c r="H25" s="31"/>
      <c r="I25" s="31" t="s">
        <v>214</v>
      </c>
      <c r="J25" s="31">
        <f>総括!$B$9</f>
        <v>0</v>
      </c>
      <c r="K25" s="31">
        <f t="shared" si="1"/>
        <v>0</v>
      </c>
      <c r="L25" s="31"/>
      <c r="M25" s="31"/>
      <c r="N25" s="62"/>
      <c r="O25" s="31"/>
      <c r="P25" s="31"/>
      <c r="Q25" s="62"/>
      <c r="R25" s="55"/>
      <c r="S25" s="55"/>
      <c r="T25" s="55"/>
      <c r="U25" s="55"/>
      <c r="V25" s="55"/>
      <c r="W25" s="55"/>
      <c r="AF25" s="57"/>
      <c r="AG25" s="58"/>
      <c r="AJ25" s="59"/>
    </row>
    <row r="26" spans="1:36" ht="19">
      <c r="A26" s="55">
        <v>22</v>
      </c>
      <c r="B26" s="70" t="str">
        <f t="shared" si="0"/>
        <v>〇</v>
      </c>
      <c r="C26" s="56"/>
      <c r="D26" s="31"/>
      <c r="E26" s="31"/>
      <c r="F26" s="31" t="s">
        <v>206</v>
      </c>
      <c r="G26" s="31" t="s">
        <v>365</v>
      </c>
      <c r="H26" s="31"/>
      <c r="I26" s="31" t="s">
        <v>214</v>
      </c>
      <c r="J26" s="31">
        <f>総括!$B$9</f>
        <v>0</v>
      </c>
      <c r="K26" s="31">
        <f t="shared" si="1"/>
        <v>0</v>
      </c>
      <c r="L26" s="31"/>
      <c r="M26" s="31"/>
      <c r="N26" s="62"/>
      <c r="O26" s="31"/>
      <c r="P26" s="31"/>
      <c r="Q26" s="62"/>
      <c r="R26" s="55"/>
      <c r="S26" s="55"/>
      <c r="T26" s="55"/>
      <c r="U26" s="55"/>
      <c r="V26" s="55"/>
      <c r="W26" s="55"/>
      <c r="AF26" s="57"/>
      <c r="AG26" s="58"/>
      <c r="AJ26" s="59"/>
    </row>
    <row r="27" spans="1:36" ht="19">
      <c r="A27" s="55">
        <v>23</v>
      </c>
      <c r="B27" s="70" t="str">
        <f t="shared" si="0"/>
        <v>〇</v>
      </c>
      <c r="C27" s="56"/>
      <c r="D27" s="31"/>
      <c r="E27" s="31"/>
      <c r="F27" s="31" t="s">
        <v>206</v>
      </c>
      <c r="G27" s="31" t="s">
        <v>365</v>
      </c>
      <c r="H27" s="31"/>
      <c r="I27" s="31" t="s">
        <v>214</v>
      </c>
      <c r="J27" s="31">
        <f>総括!$B$9</f>
        <v>0</v>
      </c>
      <c r="K27" s="31">
        <f t="shared" si="1"/>
        <v>0</v>
      </c>
      <c r="L27" s="31"/>
      <c r="M27" s="31"/>
      <c r="N27" s="62"/>
      <c r="O27" s="31"/>
      <c r="P27" s="31"/>
      <c r="Q27" s="62"/>
      <c r="R27" s="55"/>
      <c r="S27" s="55"/>
      <c r="T27" s="55"/>
      <c r="U27" s="55"/>
      <c r="V27" s="55"/>
      <c r="W27" s="55"/>
      <c r="AF27" s="57"/>
      <c r="AG27" s="58"/>
      <c r="AJ27" s="59"/>
    </row>
    <row r="28" spans="1:36" ht="19">
      <c r="A28" s="55">
        <v>24</v>
      </c>
      <c r="B28" s="70" t="str">
        <f t="shared" si="0"/>
        <v>〇</v>
      </c>
      <c r="C28" s="56"/>
      <c r="D28" s="31"/>
      <c r="E28" s="31"/>
      <c r="F28" s="31" t="s">
        <v>206</v>
      </c>
      <c r="G28" s="31" t="s">
        <v>365</v>
      </c>
      <c r="H28" s="31"/>
      <c r="I28" s="31" t="s">
        <v>214</v>
      </c>
      <c r="J28" s="31">
        <f>総括!$B$9</f>
        <v>0</v>
      </c>
      <c r="K28" s="31">
        <f t="shared" si="1"/>
        <v>0</v>
      </c>
      <c r="L28" s="31"/>
      <c r="M28" s="31"/>
      <c r="N28" s="62"/>
      <c r="O28" s="31"/>
      <c r="P28" s="31"/>
      <c r="Q28" s="62"/>
      <c r="R28" s="55"/>
      <c r="S28" s="55"/>
      <c r="T28" s="55"/>
      <c r="U28" s="55"/>
      <c r="V28" s="55"/>
      <c r="W28" s="55"/>
      <c r="AF28" s="57"/>
      <c r="AG28" s="58"/>
      <c r="AH28" s="58"/>
      <c r="AJ28" s="59"/>
    </row>
    <row r="29" spans="1:36" ht="19">
      <c r="A29" s="55">
        <v>25</v>
      </c>
      <c r="B29" s="70" t="str">
        <f t="shared" si="0"/>
        <v>〇</v>
      </c>
      <c r="C29" s="56"/>
      <c r="D29" s="31"/>
      <c r="E29" s="31"/>
      <c r="F29" s="31" t="s">
        <v>206</v>
      </c>
      <c r="G29" s="31" t="s">
        <v>365</v>
      </c>
      <c r="H29" s="31"/>
      <c r="I29" s="31" t="s">
        <v>214</v>
      </c>
      <c r="J29" s="31">
        <f>総括!$B$9</f>
        <v>0</v>
      </c>
      <c r="K29" s="31">
        <f t="shared" si="1"/>
        <v>0</v>
      </c>
      <c r="L29" s="31"/>
      <c r="M29" s="31"/>
      <c r="N29" s="62"/>
      <c r="O29" s="31"/>
      <c r="P29" s="31"/>
      <c r="Q29" s="62"/>
      <c r="R29" s="55"/>
      <c r="S29" s="55"/>
      <c r="T29" s="55"/>
      <c r="U29" s="55"/>
      <c r="V29" s="55"/>
      <c r="W29" s="55"/>
      <c r="AF29" s="57"/>
      <c r="AG29" s="58"/>
      <c r="AH29" s="58"/>
      <c r="AJ29" s="59"/>
    </row>
    <row r="30" spans="1:36" ht="19">
      <c r="A30" s="55">
        <v>26</v>
      </c>
      <c r="B30" s="70" t="str">
        <f t="shared" si="0"/>
        <v>〇</v>
      </c>
      <c r="C30" s="56"/>
      <c r="D30" s="31"/>
      <c r="E30" s="31"/>
      <c r="F30" s="31" t="s">
        <v>206</v>
      </c>
      <c r="G30" s="31" t="s">
        <v>365</v>
      </c>
      <c r="H30" s="31"/>
      <c r="I30" s="31" t="s">
        <v>214</v>
      </c>
      <c r="J30" s="31">
        <f>総括!$B$9</f>
        <v>0</v>
      </c>
      <c r="K30" s="31">
        <f t="shared" si="1"/>
        <v>0</v>
      </c>
      <c r="L30" s="31"/>
      <c r="M30" s="31"/>
      <c r="N30" s="62"/>
      <c r="O30" s="31"/>
      <c r="P30" s="31"/>
      <c r="Q30" s="62"/>
      <c r="R30" s="55"/>
      <c r="S30" s="55"/>
      <c r="T30" s="55"/>
      <c r="U30" s="55"/>
      <c r="V30" s="55"/>
      <c r="W30" s="55"/>
      <c r="AF30" s="57"/>
      <c r="AG30" s="58"/>
      <c r="AH30" s="58"/>
      <c r="AJ30" s="59"/>
    </row>
    <row r="31" spans="1:36" ht="19">
      <c r="A31" s="55">
        <v>27</v>
      </c>
      <c r="B31" s="70" t="str">
        <f t="shared" si="0"/>
        <v>〇</v>
      </c>
      <c r="C31" s="56"/>
      <c r="D31" s="31"/>
      <c r="E31" s="31"/>
      <c r="F31" s="31" t="s">
        <v>206</v>
      </c>
      <c r="G31" s="31" t="s">
        <v>365</v>
      </c>
      <c r="H31" s="31"/>
      <c r="I31" s="31" t="s">
        <v>214</v>
      </c>
      <c r="J31" s="31">
        <f>総括!$B$9</f>
        <v>0</v>
      </c>
      <c r="K31" s="31">
        <f t="shared" si="1"/>
        <v>0</v>
      </c>
      <c r="L31" s="31"/>
      <c r="M31" s="31"/>
      <c r="N31" s="62"/>
      <c r="O31" s="31"/>
      <c r="P31" s="31"/>
      <c r="Q31" s="62"/>
      <c r="R31" s="55"/>
      <c r="S31" s="55"/>
      <c r="T31" s="55"/>
      <c r="U31" s="55"/>
      <c r="V31" s="55"/>
      <c r="W31" s="55"/>
      <c r="AF31" s="57"/>
      <c r="AG31" s="58"/>
      <c r="AH31" s="58"/>
      <c r="AJ31" s="59"/>
    </row>
    <row r="32" spans="1:36" ht="19">
      <c r="A32" s="55">
        <v>28</v>
      </c>
      <c r="B32" s="70" t="str">
        <f t="shared" si="0"/>
        <v>〇</v>
      </c>
      <c r="C32" s="56"/>
      <c r="D32" s="31"/>
      <c r="E32" s="31"/>
      <c r="F32" s="31" t="s">
        <v>206</v>
      </c>
      <c r="G32" s="31" t="s">
        <v>365</v>
      </c>
      <c r="H32" s="31"/>
      <c r="I32" s="31" t="s">
        <v>214</v>
      </c>
      <c r="J32" s="31">
        <f>総括!$B$9</f>
        <v>0</v>
      </c>
      <c r="K32" s="31">
        <f t="shared" si="1"/>
        <v>0</v>
      </c>
      <c r="L32" s="31"/>
      <c r="M32" s="31"/>
      <c r="N32" s="62"/>
      <c r="O32" s="31"/>
      <c r="P32" s="31"/>
      <c r="Q32" s="62"/>
      <c r="R32" s="55"/>
      <c r="S32" s="55"/>
      <c r="T32" s="55"/>
      <c r="U32" s="55"/>
      <c r="V32" s="55"/>
      <c r="W32" s="55"/>
      <c r="AF32" s="57"/>
      <c r="AG32" s="58"/>
      <c r="AJ32" s="59"/>
    </row>
    <row r="33" spans="1:36" ht="19">
      <c r="A33" s="55">
        <v>29</v>
      </c>
      <c r="B33" s="70" t="str">
        <f t="shared" si="0"/>
        <v>〇</v>
      </c>
      <c r="C33" s="56"/>
      <c r="D33" s="31"/>
      <c r="E33" s="31"/>
      <c r="F33" s="31" t="s">
        <v>206</v>
      </c>
      <c r="G33" s="31" t="s">
        <v>365</v>
      </c>
      <c r="H33" s="31"/>
      <c r="I33" s="31" t="s">
        <v>214</v>
      </c>
      <c r="J33" s="31">
        <f>総括!$B$9</f>
        <v>0</v>
      </c>
      <c r="K33" s="31">
        <f t="shared" si="1"/>
        <v>0</v>
      </c>
      <c r="L33" s="31"/>
      <c r="M33" s="31"/>
      <c r="N33" s="62"/>
      <c r="O33" s="31"/>
      <c r="P33" s="31"/>
      <c r="Q33" s="62"/>
      <c r="R33" s="55"/>
      <c r="S33" s="55"/>
      <c r="T33" s="55"/>
      <c r="U33" s="55"/>
      <c r="V33" s="55"/>
      <c r="W33" s="55"/>
      <c r="AF33" s="57"/>
      <c r="AG33" s="58"/>
      <c r="AJ33" s="59"/>
    </row>
    <row r="34" spans="1:36" ht="19">
      <c r="A34" s="55">
        <v>30</v>
      </c>
      <c r="B34" s="70" t="str">
        <f t="shared" si="0"/>
        <v>〇</v>
      </c>
      <c r="C34" s="56"/>
      <c r="D34" s="31"/>
      <c r="E34" s="31"/>
      <c r="F34" s="31" t="s">
        <v>206</v>
      </c>
      <c r="G34" s="31" t="s">
        <v>365</v>
      </c>
      <c r="H34" s="31"/>
      <c r="I34" s="31" t="s">
        <v>214</v>
      </c>
      <c r="J34" s="31">
        <f>総括!$B$9</f>
        <v>0</v>
      </c>
      <c r="K34" s="31">
        <f t="shared" si="1"/>
        <v>0</v>
      </c>
      <c r="L34" s="31"/>
      <c r="M34" s="31"/>
      <c r="N34" s="62"/>
      <c r="O34" s="31"/>
      <c r="P34" s="31"/>
      <c r="Q34" s="62"/>
      <c r="R34" s="55"/>
      <c r="S34" s="55"/>
      <c r="T34" s="55"/>
      <c r="U34" s="55"/>
      <c r="V34" s="55"/>
      <c r="W34" s="55"/>
      <c r="AF34" s="57"/>
      <c r="AG34" s="58"/>
      <c r="AJ34" s="59"/>
    </row>
    <row r="35" spans="1:36" ht="19">
      <c r="A35" s="55">
        <v>31</v>
      </c>
      <c r="B35" s="70" t="str">
        <f t="shared" si="0"/>
        <v>〇</v>
      </c>
      <c r="C35" s="56"/>
      <c r="D35" s="31"/>
      <c r="E35" s="31"/>
      <c r="F35" s="31" t="s">
        <v>206</v>
      </c>
      <c r="G35" s="31" t="s">
        <v>365</v>
      </c>
      <c r="H35" s="31"/>
      <c r="I35" s="31" t="s">
        <v>214</v>
      </c>
      <c r="J35" s="31">
        <f>総括!$B$9</f>
        <v>0</v>
      </c>
      <c r="K35" s="31">
        <f t="shared" si="1"/>
        <v>0</v>
      </c>
      <c r="L35" s="31"/>
      <c r="M35" s="31"/>
      <c r="N35" s="62"/>
      <c r="O35" s="31"/>
      <c r="P35" s="31"/>
      <c r="Q35" s="62"/>
      <c r="R35" s="55"/>
      <c r="S35" s="55"/>
      <c r="T35" s="55"/>
      <c r="U35" s="55"/>
      <c r="V35" s="55"/>
      <c r="W35" s="55"/>
      <c r="AF35" s="57"/>
      <c r="AG35" s="58"/>
      <c r="AJ35" s="59"/>
    </row>
    <row r="36" spans="1:36" ht="19">
      <c r="A36" s="55">
        <v>32</v>
      </c>
      <c r="B36" s="70" t="str">
        <f t="shared" si="0"/>
        <v>〇</v>
      </c>
      <c r="C36" s="56"/>
      <c r="D36" s="31"/>
      <c r="E36" s="31"/>
      <c r="F36" s="31" t="s">
        <v>206</v>
      </c>
      <c r="G36" s="31" t="s">
        <v>365</v>
      </c>
      <c r="H36" s="31"/>
      <c r="I36" s="31" t="s">
        <v>214</v>
      </c>
      <c r="J36" s="31">
        <f>総括!$B$9</f>
        <v>0</v>
      </c>
      <c r="K36" s="31">
        <f t="shared" si="1"/>
        <v>0</v>
      </c>
      <c r="L36" s="31"/>
      <c r="M36" s="31"/>
      <c r="N36" s="62"/>
      <c r="O36" s="31"/>
      <c r="P36" s="31"/>
      <c r="Q36" s="62"/>
      <c r="R36" s="55"/>
      <c r="S36" s="55"/>
      <c r="T36" s="55"/>
      <c r="U36" s="55"/>
      <c r="V36" s="55"/>
      <c r="W36" s="55"/>
      <c r="AF36" s="57"/>
      <c r="AG36" s="58"/>
      <c r="AJ36" s="59"/>
    </row>
    <row r="37" spans="1:36" ht="19">
      <c r="A37" s="55">
        <v>33</v>
      </c>
      <c r="B37" s="70" t="str">
        <f t="shared" si="0"/>
        <v>〇</v>
      </c>
      <c r="C37" s="56"/>
      <c r="D37" s="31"/>
      <c r="E37" s="31"/>
      <c r="F37" s="31" t="s">
        <v>206</v>
      </c>
      <c r="G37" s="31" t="s">
        <v>365</v>
      </c>
      <c r="H37" s="31"/>
      <c r="I37" s="31" t="s">
        <v>214</v>
      </c>
      <c r="J37" s="31">
        <f>総括!$B$9</f>
        <v>0</v>
      </c>
      <c r="K37" s="31">
        <f t="shared" si="1"/>
        <v>0</v>
      </c>
      <c r="L37" s="31"/>
      <c r="M37" s="31"/>
      <c r="N37" s="62"/>
      <c r="O37" s="31"/>
      <c r="P37" s="31"/>
      <c r="Q37" s="62"/>
      <c r="R37" s="55"/>
      <c r="S37" s="55"/>
      <c r="T37" s="55"/>
      <c r="U37" s="55"/>
      <c r="V37" s="55"/>
      <c r="W37" s="55"/>
      <c r="AF37" s="57"/>
      <c r="AG37" s="58"/>
      <c r="AJ37" s="59"/>
    </row>
    <row r="38" spans="1:36" ht="19">
      <c r="A38" s="55">
        <v>34</v>
      </c>
      <c r="B38" s="70" t="str">
        <f t="shared" si="0"/>
        <v>〇</v>
      </c>
      <c r="C38" s="56"/>
      <c r="D38" s="31"/>
      <c r="E38" s="31"/>
      <c r="F38" s="31" t="s">
        <v>206</v>
      </c>
      <c r="G38" s="31" t="s">
        <v>365</v>
      </c>
      <c r="H38" s="31"/>
      <c r="I38" s="31" t="s">
        <v>214</v>
      </c>
      <c r="J38" s="31">
        <f>総括!$B$9</f>
        <v>0</v>
      </c>
      <c r="K38" s="31">
        <f t="shared" si="1"/>
        <v>0</v>
      </c>
      <c r="L38" s="31"/>
      <c r="M38" s="31"/>
      <c r="N38" s="62"/>
      <c r="O38" s="31"/>
      <c r="P38" s="31"/>
      <c r="Q38" s="62"/>
      <c r="R38" s="55"/>
      <c r="S38" s="55"/>
      <c r="T38" s="55"/>
      <c r="U38" s="55"/>
      <c r="V38" s="55"/>
      <c r="W38" s="55"/>
      <c r="AF38" s="57"/>
      <c r="AG38" s="58"/>
      <c r="AJ38" s="59"/>
    </row>
    <row r="39" spans="1:36" ht="19">
      <c r="A39" s="55">
        <v>35</v>
      </c>
      <c r="B39" s="70" t="str">
        <f t="shared" si="0"/>
        <v>〇</v>
      </c>
      <c r="C39" s="56"/>
      <c r="D39" s="31"/>
      <c r="E39" s="31"/>
      <c r="F39" s="31" t="s">
        <v>206</v>
      </c>
      <c r="G39" s="31" t="s">
        <v>365</v>
      </c>
      <c r="H39" s="31"/>
      <c r="I39" s="31" t="s">
        <v>214</v>
      </c>
      <c r="J39" s="31">
        <f>総括!$B$9</f>
        <v>0</v>
      </c>
      <c r="K39" s="31">
        <f t="shared" si="1"/>
        <v>0</v>
      </c>
      <c r="L39" s="31"/>
      <c r="M39" s="31"/>
      <c r="N39" s="62"/>
      <c r="O39" s="31"/>
      <c r="P39" s="31"/>
      <c r="Q39" s="62"/>
      <c r="R39" s="55"/>
      <c r="S39" s="55"/>
      <c r="T39" s="55"/>
      <c r="U39" s="55"/>
      <c r="V39" s="55"/>
      <c r="W39" s="55"/>
      <c r="AF39" s="57"/>
      <c r="AG39" s="58"/>
      <c r="AJ39" s="59"/>
    </row>
    <row r="40" spans="1:36" ht="19">
      <c r="A40" s="55">
        <v>36</v>
      </c>
      <c r="B40" s="70" t="str">
        <f t="shared" si="0"/>
        <v>〇</v>
      </c>
      <c r="C40" s="56"/>
      <c r="D40" s="31"/>
      <c r="E40" s="31"/>
      <c r="F40" s="31" t="s">
        <v>206</v>
      </c>
      <c r="G40" s="31" t="s">
        <v>365</v>
      </c>
      <c r="H40" s="31"/>
      <c r="I40" s="31" t="s">
        <v>214</v>
      </c>
      <c r="J40" s="31">
        <f>総括!$B$9</f>
        <v>0</v>
      </c>
      <c r="K40" s="31">
        <f t="shared" si="1"/>
        <v>0</v>
      </c>
      <c r="L40" s="31"/>
      <c r="M40" s="31"/>
      <c r="N40" s="62"/>
      <c r="O40" s="31"/>
      <c r="P40" s="31"/>
      <c r="Q40" s="62"/>
      <c r="R40" s="55"/>
      <c r="S40" s="55"/>
      <c r="T40" s="55"/>
      <c r="U40" s="55"/>
      <c r="V40" s="55"/>
      <c r="W40" s="55"/>
      <c r="AF40" s="57"/>
      <c r="AG40" s="58"/>
      <c r="AH40" s="58"/>
      <c r="AJ40" s="59"/>
    </row>
    <row r="41" spans="1:36" ht="19">
      <c r="A41" s="55">
        <v>37</v>
      </c>
      <c r="B41" s="70" t="str">
        <f t="shared" si="0"/>
        <v>〇</v>
      </c>
      <c r="C41" s="56"/>
      <c r="D41" s="31"/>
      <c r="E41" s="31"/>
      <c r="F41" s="31" t="s">
        <v>206</v>
      </c>
      <c r="G41" s="31" t="s">
        <v>365</v>
      </c>
      <c r="H41" s="31"/>
      <c r="I41" s="31" t="s">
        <v>214</v>
      </c>
      <c r="J41" s="31">
        <f>総括!$B$9</f>
        <v>0</v>
      </c>
      <c r="K41" s="31">
        <f t="shared" si="1"/>
        <v>0</v>
      </c>
      <c r="L41" s="31"/>
      <c r="M41" s="31"/>
      <c r="N41" s="62"/>
      <c r="O41" s="31"/>
      <c r="P41" s="31"/>
      <c r="Q41" s="62"/>
      <c r="R41" s="55"/>
      <c r="S41" s="55"/>
      <c r="T41" s="55"/>
      <c r="U41" s="55"/>
      <c r="V41" s="55"/>
      <c r="W41" s="55"/>
      <c r="AF41" s="57"/>
      <c r="AG41" s="58"/>
      <c r="AJ41" s="59"/>
    </row>
    <row r="42" spans="1:36" ht="19">
      <c r="A42" s="55">
        <v>38</v>
      </c>
      <c r="B42" s="70" t="str">
        <f t="shared" si="0"/>
        <v>〇</v>
      </c>
      <c r="C42" s="56"/>
      <c r="D42" s="31"/>
      <c r="E42" s="31"/>
      <c r="F42" s="31" t="s">
        <v>206</v>
      </c>
      <c r="G42" s="31" t="s">
        <v>365</v>
      </c>
      <c r="H42" s="31"/>
      <c r="I42" s="31" t="s">
        <v>214</v>
      </c>
      <c r="J42" s="31">
        <f>総括!$B$9</f>
        <v>0</v>
      </c>
      <c r="K42" s="31">
        <f t="shared" si="1"/>
        <v>0</v>
      </c>
      <c r="L42" s="31"/>
      <c r="M42" s="31"/>
      <c r="N42" s="62"/>
      <c r="O42" s="31"/>
      <c r="P42" s="31"/>
      <c r="Q42" s="62"/>
      <c r="R42" s="55"/>
      <c r="S42" s="55"/>
      <c r="T42" s="55"/>
      <c r="U42" s="55"/>
      <c r="V42" s="55"/>
      <c r="W42" s="55"/>
      <c r="AF42" s="57"/>
      <c r="AG42" s="58"/>
      <c r="AJ42" s="59"/>
    </row>
    <row r="43" spans="1:36" ht="19">
      <c r="A43" s="55">
        <v>39</v>
      </c>
      <c r="B43" s="70" t="str">
        <f t="shared" si="0"/>
        <v>〇</v>
      </c>
      <c r="C43" s="56"/>
      <c r="D43" s="31"/>
      <c r="E43" s="31"/>
      <c r="F43" s="31" t="s">
        <v>206</v>
      </c>
      <c r="G43" s="31" t="s">
        <v>365</v>
      </c>
      <c r="H43" s="31"/>
      <c r="I43" s="31" t="s">
        <v>214</v>
      </c>
      <c r="J43" s="31">
        <f>総括!$B$9</f>
        <v>0</v>
      </c>
      <c r="K43" s="31">
        <f t="shared" si="1"/>
        <v>0</v>
      </c>
      <c r="L43" s="31"/>
      <c r="M43" s="31"/>
      <c r="N43" s="62"/>
      <c r="O43" s="31"/>
      <c r="P43" s="31"/>
      <c r="Q43" s="62"/>
      <c r="R43" s="55"/>
      <c r="S43" s="55"/>
      <c r="T43" s="55"/>
      <c r="U43" s="55"/>
      <c r="V43" s="55"/>
      <c r="W43" s="55"/>
      <c r="AF43" s="57"/>
      <c r="AG43" s="58"/>
      <c r="AJ43" s="59"/>
    </row>
    <row r="44" spans="1:36" ht="19">
      <c r="A44" s="55">
        <v>40</v>
      </c>
      <c r="B44" s="70" t="str">
        <f t="shared" si="0"/>
        <v>〇</v>
      </c>
      <c r="C44" s="56"/>
      <c r="D44" s="31"/>
      <c r="E44" s="31"/>
      <c r="F44" s="31" t="s">
        <v>206</v>
      </c>
      <c r="G44" s="31" t="s">
        <v>365</v>
      </c>
      <c r="H44" s="31"/>
      <c r="I44" s="31" t="s">
        <v>214</v>
      </c>
      <c r="J44" s="31">
        <f>総括!$B$9</f>
        <v>0</v>
      </c>
      <c r="K44" s="31">
        <f t="shared" si="1"/>
        <v>0</v>
      </c>
      <c r="L44" s="31"/>
      <c r="M44" s="31"/>
      <c r="N44" s="62"/>
      <c r="O44" s="31"/>
      <c r="P44" s="31"/>
      <c r="Q44" s="62"/>
      <c r="R44" s="55"/>
      <c r="S44" s="55"/>
      <c r="T44" s="55"/>
      <c r="U44" s="55"/>
      <c r="V44" s="55"/>
      <c r="W44" s="55"/>
      <c r="AF44" s="57"/>
      <c r="AG44" s="58"/>
      <c r="AH44" s="58"/>
      <c r="AJ44" s="59"/>
    </row>
    <row r="45" spans="1:36" ht="19">
      <c r="A45" s="55">
        <v>41</v>
      </c>
      <c r="B45" s="70" t="str">
        <f t="shared" si="0"/>
        <v>〇</v>
      </c>
      <c r="C45" s="56"/>
      <c r="D45" s="31"/>
      <c r="E45" s="31"/>
      <c r="F45" s="31" t="s">
        <v>206</v>
      </c>
      <c r="G45" s="31" t="s">
        <v>365</v>
      </c>
      <c r="H45" s="31"/>
      <c r="I45" s="31" t="s">
        <v>214</v>
      </c>
      <c r="J45" s="31">
        <f>総括!$B$9</f>
        <v>0</v>
      </c>
      <c r="K45" s="31">
        <f t="shared" si="1"/>
        <v>0</v>
      </c>
      <c r="L45" s="31"/>
      <c r="M45" s="31"/>
      <c r="N45" s="62"/>
      <c r="O45" s="31"/>
      <c r="P45" s="31"/>
      <c r="Q45" s="62"/>
      <c r="R45" s="55"/>
      <c r="S45" s="55"/>
      <c r="T45" s="55"/>
      <c r="U45" s="55"/>
      <c r="V45" s="55"/>
      <c r="W45" s="55"/>
      <c r="AF45" s="57"/>
      <c r="AG45" s="58"/>
      <c r="AJ45" s="59"/>
    </row>
    <row r="46" spans="1:36" ht="19">
      <c r="A46" s="55">
        <v>42</v>
      </c>
      <c r="B46" s="70" t="str">
        <f t="shared" si="0"/>
        <v>〇</v>
      </c>
      <c r="C46" s="56"/>
      <c r="D46" s="31"/>
      <c r="E46" s="31"/>
      <c r="F46" s="31" t="s">
        <v>206</v>
      </c>
      <c r="G46" s="31" t="s">
        <v>365</v>
      </c>
      <c r="H46" s="31"/>
      <c r="I46" s="31" t="s">
        <v>214</v>
      </c>
      <c r="J46" s="31">
        <f>総括!$B$9</f>
        <v>0</v>
      </c>
      <c r="K46" s="31">
        <f t="shared" si="1"/>
        <v>0</v>
      </c>
      <c r="L46" s="31"/>
      <c r="M46" s="31"/>
      <c r="N46" s="62"/>
      <c r="O46" s="31"/>
      <c r="P46" s="31"/>
      <c r="Q46" s="62"/>
      <c r="R46" s="55"/>
      <c r="S46" s="55"/>
      <c r="T46" s="55"/>
      <c r="U46" s="55"/>
      <c r="V46" s="55"/>
      <c r="W46" s="55"/>
      <c r="AF46" s="57"/>
      <c r="AG46" s="58"/>
      <c r="AJ46" s="59"/>
    </row>
    <row r="47" spans="1:36" ht="19">
      <c r="A47" s="55">
        <v>43</v>
      </c>
      <c r="B47" s="70" t="str">
        <f t="shared" si="0"/>
        <v>〇</v>
      </c>
      <c r="C47" s="56"/>
      <c r="D47" s="31"/>
      <c r="E47" s="31"/>
      <c r="F47" s="31" t="s">
        <v>206</v>
      </c>
      <c r="G47" s="31" t="s">
        <v>365</v>
      </c>
      <c r="H47" s="31"/>
      <c r="I47" s="31" t="s">
        <v>214</v>
      </c>
      <c r="J47" s="31">
        <f>総括!$B$9</f>
        <v>0</v>
      </c>
      <c r="K47" s="31">
        <f t="shared" si="1"/>
        <v>0</v>
      </c>
      <c r="L47" s="31"/>
      <c r="M47" s="31"/>
      <c r="N47" s="62"/>
      <c r="O47" s="31"/>
      <c r="P47" s="31"/>
      <c r="Q47" s="62"/>
      <c r="R47" s="55"/>
      <c r="S47" s="55"/>
      <c r="T47" s="55"/>
      <c r="U47" s="55"/>
      <c r="V47" s="55"/>
      <c r="W47" s="55"/>
      <c r="AF47" s="57"/>
      <c r="AG47" s="58"/>
      <c r="AJ47" s="59"/>
    </row>
    <row r="48" spans="1:36" ht="19">
      <c r="A48" s="55">
        <v>44</v>
      </c>
      <c r="B48" s="70" t="str">
        <f t="shared" si="0"/>
        <v>〇</v>
      </c>
      <c r="C48" s="56"/>
      <c r="D48" s="31"/>
      <c r="E48" s="31"/>
      <c r="F48" s="31" t="s">
        <v>206</v>
      </c>
      <c r="G48" s="31" t="s">
        <v>365</v>
      </c>
      <c r="H48" s="31"/>
      <c r="I48" s="31" t="s">
        <v>214</v>
      </c>
      <c r="J48" s="31">
        <f>総括!$B$9</f>
        <v>0</v>
      </c>
      <c r="K48" s="31">
        <f t="shared" si="1"/>
        <v>0</v>
      </c>
      <c r="L48" s="31"/>
      <c r="M48" s="31"/>
      <c r="N48" s="62"/>
      <c r="O48" s="31"/>
      <c r="P48" s="31"/>
      <c r="Q48" s="62"/>
      <c r="R48" s="55"/>
      <c r="S48" s="55"/>
      <c r="T48" s="55"/>
      <c r="U48" s="55"/>
      <c r="V48" s="55"/>
      <c r="W48" s="55"/>
      <c r="AF48" s="57"/>
      <c r="AG48" s="58"/>
    </row>
    <row r="49" spans="1:36" ht="19">
      <c r="A49" s="55">
        <v>45</v>
      </c>
      <c r="B49" s="70" t="str">
        <f t="shared" si="0"/>
        <v>〇</v>
      </c>
      <c r="C49" s="56"/>
      <c r="D49" s="31"/>
      <c r="E49" s="31"/>
      <c r="F49" s="31" t="s">
        <v>206</v>
      </c>
      <c r="G49" s="31" t="s">
        <v>365</v>
      </c>
      <c r="H49" s="31"/>
      <c r="I49" s="31" t="s">
        <v>214</v>
      </c>
      <c r="J49" s="31">
        <f>総括!$B$9</f>
        <v>0</v>
      </c>
      <c r="K49" s="31">
        <f t="shared" si="1"/>
        <v>0</v>
      </c>
      <c r="L49" s="31"/>
      <c r="M49" s="31"/>
      <c r="N49" s="62"/>
      <c r="O49" s="31"/>
      <c r="P49" s="31"/>
      <c r="Q49" s="62"/>
      <c r="R49" s="55"/>
      <c r="S49" s="55"/>
      <c r="T49" s="55"/>
      <c r="U49" s="55"/>
      <c r="V49" s="55"/>
      <c r="W49" s="55"/>
      <c r="AF49" s="57"/>
      <c r="AG49" s="58"/>
    </row>
    <row r="50" spans="1:36" ht="19">
      <c r="A50" s="55">
        <v>46</v>
      </c>
      <c r="B50" s="70" t="str">
        <f t="shared" si="0"/>
        <v>〇</v>
      </c>
      <c r="C50" s="56"/>
      <c r="D50" s="31"/>
      <c r="E50" s="31"/>
      <c r="F50" s="31" t="s">
        <v>206</v>
      </c>
      <c r="G50" s="31" t="s">
        <v>365</v>
      </c>
      <c r="H50" s="31"/>
      <c r="I50" s="31" t="s">
        <v>214</v>
      </c>
      <c r="J50" s="31">
        <f>総括!$B$9</f>
        <v>0</v>
      </c>
      <c r="K50" s="31">
        <f t="shared" si="1"/>
        <v>0</v>
      </c>
      <c r="L50" s="31"/>
      <c r="M50" s="31"/>
      <c r="N50" s="62"/>
      <c r="O50" s="31"/>
      <c r="P50" s="31"/>
      <c r="Q50" s="62"/>
      <c r="R50" s="55"/>
      <c r="S50" s="55"/>
      <c r="T50" s="55"/>
      <c r="U50" s="55"/>
      <c r="V50" s="55"/>
      <c r="W50" s="55"/>
      <c r="AF50" s="57"/>
      <c r="AG50" s="58"/>
      <c r="AJ50" s="59"/>
    </row>
    <row r="51" spans="1:36" ht="19">
      <c r="A51" s="55">
        <v>47</v>
      </c>
      <c r="B51" s="70" t="str">
        <f t="shared" si="0"/>
        <v>〇</v>
      </c>
      <c r="C51" s="56"/>
      <c r="D51" s="31"/>
      <c r="E51" s="31"/>
      <c r="F51" s="31" t="s">
        <v>206</v>
      </c>
      <c r="G51" s="31" t="s">
        <v>365</v>
      </c>
      <c r="H51" s="31"/>
      <c r="I51" s="31" t="s">
        <v>214</v>
      </c>
      <c r="J51" s="31">
        <f>総括!$B$9</f>
        <v>0</v>
      </c>
      <c r="K51" s="31">
        <f t="shared" si="1"/>
        <v>0</v>
      </c>
      <c r="L51" s="31"/>
      <c r="M51" s="31"/>
      <c r="N51" s="62"/>
      <c r="O51" s="31"/>
      <c r="P51" s="31"/>
      <c r="Q51" s="62"/>
      <c r="R51" s="55"/>
      <c r="S51" s="55"/>
      <c r="T51" s="55"/>
      <c r="U51" s="55"/>
      <c r="V51" s="55"/>
      <c r="W51" s="55"/>
      <c r="AF51" s="57"/>
      <c r="AG51" s="58"/>
      <c r="AJ51" s="59"/>
    </row>
    <row r="52" spans="1:36" ht="19">
      <c r="A52" s="55">
        <v>48</v>
      </c>
      <c r="B52" s="70" t="str">
        <f t="shared" si="0"/>
        <v>〇</v>
      </c>
      <c r="C52" s="56"/>
      <c r="D52" s="31"/>
      <c r="E52" s="31"/>
      <c r="F52" s="31" t="s">
        <v>206</v>
      </c>
      <c r="G52" s="31" t="s">
        <v>365</v>
      </c>
      <c r="H52" s="31"/>
      <c r="I52" s="31" t="s">
        <v>214</v>
      </c>
      <c r="J52" s="31">
        <f>総括!$B$9</f>
        <v>0</v>
      </c>
      <c r="K52" s="31">
        <f t="shared" si="1"/>
        <v>0</v>
      </c>
      <c r="L52" s="31"/>
      <c r="M52" s="31"/>
      <c r="N52" s="62"/>
      <c r="O52" s="31"/>
      <c r="P52" s="31"/>
      <c r="Q52" s="62"/>
      <c r="R52" s="55"/>
      <c r="S52" s="55"/>
      <c r="T52" s="55"/>
      <c r="U52" s="55"/>
      <c r="V52" s="55"/>
      <c r="W52" s="55"/>
      <c r="AF52" s="57"/>
      <c r="AG52" s="58"/>
      <c r="AJ52" s="59"/>
    </row>
    <row r="53" spans="1:36" ht="19">
      <c r="A53" s="55">
        <v>49</v>
      </c>
      <c r="B53" s="70" t="str">
        <f t="shared" si="0"/>
        <v>〇</v>
      </c>
      <c r="C53" s="56"/>
      <c r="D53" s="31"/>
      <c r="E53" s="31"/>
      <c r="F53" s="31" t="s">
        <v>206</v>
      </c>
      <c r="G53" s="31" t="s">
        <v>365</v>
      </c>
      <c r="H53" s="31"/>
      <c r="I53" s="31" t="s">
        <v>214</v>
      </c>
      <c r="J53" s="31">
        <f>総括!$B$9</f>
        <v>0</v>
      </c>
      <c r="K53" s="31">
        <f t="shared" si="1"/>
        <v>0</v>
      </c>
      <c r="L53" s="31"/>
      <c r="M53" s="31"/>
      <c r="N53" s="62"/>
      <c r="O53" s="31"/>
      <c r="P53" s="31"/>
      <c r="Q53" s="62"/>
      <c r="R53" s="55"/>
      <c r="S53" s="55"/>
      <c r="T53" s="55"/>
      <c r="U53" s="55"/>
      <c r="V53" s="55"/>
      <c r="W53" s="55"/>
      <c r="AF53" s="57"/>
      <c r="AG53" s="58"/>
    </row>
    <row r="54" spans="1:36" ht="19">
      <c r="A54" s="55">
        <v>50</v>
      </c>
      <c r="B54" s="70" t="str">
        <f t="shared" si="0"/>
        <v>〇</v>
      </c>
      <c r="C54" s="56"/>
      <c r="D54" s="31"/>
      <c r="E54" s="31"/>
      <c r="F54" s="31" t="s">
        <v>206</v>
      </c>
      <c r="G54" s="31" t="s">
        <v>365</v>
      </c>
      <c r="H54" s="31"/>
      <c r="I54" s="31" t="s">
        <v>214</v>
      </c>
      <c r="J54" s="31">
        <f>総括!$B$9</f>
        <v>0</v>
      </c>
      <c r="K54" s="31">
        <f t="shared" si="1"/>
        <v>0</v>
      </c>
      <c r="L54" s="31"/>
      <c r="M54" s="31"/>
      <c r="N54" s="62"/>
      <c r="O54" s="31"/>
      <c r="P54" s="31"/>
      <c r="Q54" s="62"/>
      <c r="R54" s="55"/>
      <c r="S54" s="55"/>
      <c r="T54" s="55"/>
      <c r="U54" s="55"/>
      <c r="V54" s="55"/>
      <c r="W54" s="55"/>
      <c r="AF54" s="57"/>
      <c r="AG54" s="58"/>
      <c r="AJ54" s="59"/>
    </row>
  </sheetData>
  <mergeCells count="2">
    <mergeCell ref="A1:B1"/>
    <mergeCell ref="C1:F1"/>
  </mergeCells>
  <phoneticPr fontId="1"/>
  <conditionalFormatting sqref="C5:C54">
    <cfRule type="expression" dxfId="32" priority="11">
      <formula>$F5="小学女子"</formula>
    </cfRule>
    <cfRule type="expression" dxfId="31" priority="12">
      <formula>F5="女子"</formula>
    </cfRule>
  </conditionalFormatting>
  <conditionalFormatting sqref="C5:O5 Q5:Q6 I6:O6 C6:H54 I7:Q54">
    <cfRule type="expression" dxfId="30" priority="9">
      <formula>$F5="小学女子"</formula>
    </cfRule>
    <cfRule type="expression" dxfId="29" priority="10">
      <formula>$F5="女子"</formula>
    </cfRule>
  </conditionalFormatting>
  <conditionalFormatting sqref="P5:P6">
    <cfRule type="expression" dxfId="28" priority="15">
      <formula>$F4="小学女子"</formula>
    </cfRule>
    <cfRule type="expression" dxfId="27" priority="16">
      <formula>$F4="女子"</formula>
    </cfRule>
  </conditionalFormatting>
  <conditionalFormatting sqref="S5 U5">
    <cfRule type="expression" dxfId="26" priority="7">
      <formula>$F5="小学女子"</formula>
    </cfRule>
    <cfRule type="expression" dxfId="25" priority="8">
      <formula>$F5="女子"</formula>
    </cfRule>
  </conditionalFormatting>
  <conditionalFormatting sqref="U14">
    <cfRule type="expression" dxfId="24" priority="3">
      <formula>$F14="小学女子"</formula>
    </cfRule>
    <cfRule type="expression" dxfId="23" priority="4">
      <formula>$F14="女子"</formula>
    </cfRule>
  </conditionalFormatting>
  <conditionalFormatting sqref="W5">
    <cfRule type="expression" dxfId="22" priority="1">
      <formula>$F5="小学女子"</formula>
    </cfRule>
    <cfRule type="expression" dxfId="21" priority="2">
      <formula>$F5="女子"</formula>
    </cfRule>
  </conditionalFormatting>
  <dataValidations count="4">
    <dataValidation type="list" allowBlank="1" showInputMessage="1" showErrorMessage="1" sqref="M5:M54 P5:P54" xr:uid="{049BEAC7-4E81-435B-9E02-FD8B9E56FE21}">
      <formula1>INDIRECT(L5)</formula1>
    </dataValidation>
    <dataValidation type="list" allowBlank="1" showInputMessage="1" showErrorMessage="1" sqref="L5:L54" xr:uid="{4A2D5F72-6D54-42F0-9D03-33BE92888CA6}">
      <formula1>INDIRECT(G5)</formula1>
    </dataValidation>
    <dataValidation imeMode="halfKatakana" allowBlank="1" showInputMessage="1" showErrorMessage="1" sqref="E5:E54" xr:uid="{D740CBAA-0E55-4C11-8F6C-BAEE9A7420CE}"/>
    <dataValidation type="list" allowBlank="1" showInputMessage="1" showErrorMessage="1" sqref="O5:O54" xr:uid="{23F39768-7D5B-4DB6-9125-7F577DDA01AE}">
      <formula1>INDIRECT(G5)</formula1>
    </dataValidation>
  </dataValidations>
  <pageMargins left="0.7" right="0.7" top="0.75" bottom="0.75" header="0.3" footer="0.3"/>
  <pageSetup paperSize="9" scale="56" orientation="portrait" horizontalDpi="4294967293"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25D605D-055C-43CD-B708-5EB6FED6AAD2}">
          <x14:formula1>
            <xm:f>システムシート!$K$4:$K$5</xm:f>
          </x14:formula1>
          <xm:sqref>F5:F54</xm:sqref>
        </x14:dataValidation>
        <x14:dataValidation type="list" allowBlank="1" showInputMessage="1" showErrorMessage="1" xr:uid="{16FF395E-4A6D-43DE-894A-8AC8A85D3E6E}">
          <x14:formula1>
            <xm:f>システムシート!$L$4:$L$9</xm:f>
          </x14:formula1>
          <xm:sqref>G5:G54</xm:sqref>
        </x14:dataValidation>
        <x14:dataValidation type="list" allowBlank="1" showInputMessage="1" showErrorMessage="1" xr:uid="{29E5960A-F311-4CDD-92CF-0B146C118A84}">
          <x14:formula1>
            <xm:f>システムシート!$Q$4:$Q$50</xm:f>
          </x14:formula1>
          <xm:sqref>I5:I54</xm:sqref>
        </x14:dataValidation>
        <x14:dataValidation type="list" allowBlank="1" showInputMessage="1" showErrorMessage="1" xr:uid="{FDE1B797-6BB2-4A62-98EB-18F4D0D63393}">
          <x14:formula1>
            <xm:f>システムシート!$R$4:$R$14</xm:f>
          </x14:formula1>
          <xm:sqref>J5:J54</xm:sqref>
        </x14:dataValidation>
        <x14:dataValidation type="list" allowBlank="1" showInputMessage="1" showErrorMessage="1" xr:uid="{60C41736-D024-4195-949C-9A33A783623E}">
          <x14:formula1>
            <xm:f>システムシート!$AO$4:$AO$12</xm:f>
          </x14:formula1>
          <xm:sqref>T5:T54 R5:R54 V5:V54</xm:sqref>
        </x14:dataValidation>
        <x14:dataValidation type="list" allowBlank="1" showInputMessage="1" showErrorMessage="1" xr:uid="{F292310B-F5B2-4D46-8947-908F4ADC4351}">
          <x14:formula1>
            <xm:f>システムシート!$M$4:$M$9</xm:f>
          </x14:formula1>
          <xm:sqref>H5:H54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sheetPr>
  <dimension ref="A1:AJ54"/>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activeCell="L7" sqref="L7"/>
    </sheetView>
  </sheetViews>
  <sheetFormatPr defaultColWidth="9" defaultRowHeight="16.5"/>
  <cols>
    <col min="1" max="1" width="5.453125" style="52" bestFit="1" customWidth="1"/>
    <col min="2" max="2" width="4.7265625" style="71" customWidth="1"/>
    <col min="3" max="3" width="4.7265625" style="52" customWidth="1"/>
    <col min="4" max="4" width="12.36328125" style="52" customWidth="1"/>
    <col min="5" max="5" width="11.7265625" style="52" customWidth="1"/>
    <col min="6" max="6" width="3.453125" style="52" customWidth="1"/>
    <col min="7" max="7" width="8.453125" style="52" customWidth="1"/>
    <col min="8" max="8" width="6.6328125" style="52" customWidth="1"/>
    <col min="9" max="9" width="2.7265625" style="52" customWidth="1"/>
    <col min="10" max="11" width="3.08984375" style="52" customWidth="1"/>
    <col min="12" max="12" width="7.7265625" style="52" bestFit="1" customWidth="1"/>
    <col min="13" max="13" width="15.08984375" style="52" customWidth="1"/>
    <col min="14" max="14" width="5.90625" style="52" customWidth="1"/>
    <col min="15" max="15" width="7.6328125" style="52" customWidth="1"/>
    <col min="16" max="16" width="18.08984375" style="52" customWidth="1"/>
    <col min="17" max="17" width="6.08984375" style="52" customWidth="1"/>
    <col min="18" max="18" width="3.26953125" style="52" hidden="1" customWidth="1"/>
    <col min="19" max="19" width="6.7265625" style="52" hidden="1" customWidth="1"/>
    <col min="20" max="20" width="3.26953125" style="52" hidden="1" customWidth="1"/>
    <col min="21" max="21" width="6.453125" style="52" hidden="1" customWidth="1"/>
    <col min="22" max="22" width="3.26953125" style="52" bestFit="1" customWidth="1"/>
    <col min="23" max="25" width="6.453125" style="52" customWidth="1"/>
    <col min="26" max="27" width="11.36328125" style="52" customWidth="1"/>
    <col min="28" max="16384" width="9" style="52"/>
  </cols>
  <sheetData>
    <row r="1" spans="1:36" s="49" customFormat="1" ht="21">
      <c r="A1" s="255" t="s">
        <v>22</v>
      </c>
      <c r="B1" s="255"/>
      <c r="C1" s="256" t="str">
        <f>総括!L1</f>
        <v>*</v>
      </c>
      <c r="D1" s="256"/>
      <c r="E1" s="256"/>
      <c r="F1" s="256"/>
      <c r="G1" s="48">
        <f>総括!F12</f>
        <v>0</v>
      </c>
      <c r="H1" s="48"/>
      <c r="I1" s="48"/>
      <c r="J1" s="48"/>
      <c r="K1" s="69"/>
      <c r="L1" s="94" t="s">
        <v>200</v>
      </c>
      <c r="M1" s="94">
        <f>COUNTA(L5:L54)-COUNTA(O5:O54)</f>
        <v>1</v>
      </c>
      <c r="N1" s="95"/>
      <c r="O1" s="96" t="s">
        <v>201</v>
      </c>
      <c r="P1" s="95">
        <f>COUNTA(O5:O54)</f>
        <v>0</v>
      </c>
      <c r="Q1" s="95"/>
    </row>
    <row r="2" spans="1:36">
      <c r="A2" s="50"/>
      <c r="B2" s="51" t="s">
        <v>10</v>
      </c>
      <c r="C2" s="51"/>
      <c r="D2" s="51" t="s">
        <v>9</v>
      </c>
      <c r="E2" s="51"/>
      <c r="F2" s="51"/>
      <c r="G2" s="51"/>
      <c r="H2" s="51"/>
      <c r="I2" s="51" t="s">
        <v>3</v>
      </c>
      <c r="J2" s="51"/>
      <c r="K2" s="51"/>
      <c r="L2" s="67" t="s">
        <v>185</v>
      </c>
      <c r="M2" s="67"/>
      <c r="N2" s="68"/>
      <c r="O2" s="63" t="s">
        <v>361</v>
      </c>
      <c r="P2" s="63"/>
      <c r="Q2" s="64"/>
      <c r="R2" s="86" t="s">
        <v>204</v>
      </c>
      <c r="S2" s="86"/>
      <c r="T2" s="86"/>
      <c r="U2" s="86"/>
      <c r="V2" s="86"/>
      <c r="W2" s="86"/>
    </row>
    <row r="3" spans="1:36">
      <c r="A3" s="53"/>
      <c r="B3" s="53" t="s">
        <v>11</v>
      </c>
      <c r="C3" s="53" t="s">
        <v>12</v>
      </c>
      <c r="D3" s="53" t="s">
        <v>6</v>
      </c>
      <c r="E3" s="53" t="s">
        <v>7</v>
      </c>
      <c r="F3" s="53" t="s">
        <v>0</v>
      </c>
      <c r="G3" s="53" t="s">
        <v>362</v>
      </c>
      <c r="H3" s="53" t="s">
        <v>2</v>
      </c>
      <c r="I3" s="53" t="s">
        <v>4</v>
      </c>
      <c r="J3" s="53" t="s">
        <v>5</v>
      </c>
      <c r="K3" s="53" t="s">
        <v>197</v>
      </c>
      <c r="L3" s="53" t="s">
        <v>193</v>
      </c>
      <c r="M3" s="53" t="s">
        <v>186</v>
      </c>
      <c r="N3" s="60" t="s">
        <v>8</v>
      </c>
      <c r="O3" s="65" t="s">
        <v>193</v>
      </c>
      <c r="P3" s="65" t="s">
        <v>186</v>
      </c>
      <c r="Q3" s="66" t="s">
        <v>8</v>
      </c>
      <c r="R3" s="86" t="s">
        <v>363</v>
      </c>
      <c r="S3" s="86"/>
      <c r="T3" s="86" t="s">
        <v>364</v>
      </c>
      <c r="U3" s="86"/>
      <c r="V3" s="86" t="s">
        <v>428</v>
      </c>
      <c r="W3" s="86"/>
    </row>
    <row r="4" spans="1:36">
      <c r="A4" s="54"/>
      <c r="B4" s="54"/>
      <c r="C4" s="54"/>
      <c r="D4" s="54"/>
      <c r="E4" s="54"/>
      <c r="F4" s="54"/>
      <c r="G4" s="54" t="s">
        <v>289</v>
      </c>
      <c r="H4" s="54"/>
      <c r="I4" s="54"/>
      <c r="J4" s="54"/>
      <c r="K4" s="54"/>
      <c r="L4" s="54"/>
      <c r="M4" s="54"/>
      <c r="N4" s="61"/>
      <c r="O4" s="54"/>
      <c r="P4" s="54"/>
      <c r="Q4" s="61"/>
      <c r="R4" s="55"/>
      <c r="S4" s="55"/>
      <c r="T4" s="55"/>
      <c r="U4" s="55"/>
      <c r="V4" s="55"/>
      <c r="W4" s="55"/>
    </row>
    <row r="5" spans="1:36" ht="19">
      <c r="A5" s="55">
        <v>1</v>
      </c>
      <c r="B5" s="70" t="str">
        <f t="shared" ref="B5:B54" si="0">IF(C5&lt;&gt;"","","〇")</f>
        <v>〇</v>
      </c>
      <c r="C5" s="56"/>
      <c r="D5" s="31"/>
      <c r="E5" s="31"/>
      <c r="F5" s="31" t="s">
        <v>207</v>
      </c>
      <c r="G5" s="31" t="s">
        <v>367</v>
      </c>
      <c r="H5" s="31"/>
      <c r="I5" s="31" t="s">
        <v>214</v>
      </c>
      <c r="J5" s="31">
        <f>総括!$B$9</f>
        <v>0</v>
      </c>
      <c r="K5" s="31">
        <f>$G$1</f>
        <v>0</v>
      </c>
      <c r="L5" s="31" t="s">
        <v>411</v>
      </c>
      <c r="M5" s="31" t="s">
        <v>421</v>
      </c>
      <c r="N5" s="62"/>
      <c r="O5" s="31"/>
      <c r="P5" s="31"/>
      <c r="Q5" s="62"/>
      <c r="R5" s="55"/>
      <c r="S5" s="62"/>
      <c r="T5" s="55"/>
      <c r="U5" s="62"/>
      <c r="V5" s="55"/>
      <c r="W5" s="62"/>
    </row>
    <row r="6" spans="1:36" ht="19">
      <c r="A6" s="55">
        <v>2</v>
      </c>
      <c r="B6" s="70" t="str">
        <f t="shared" si="0"/>
        <v>〇</v>
      </c>
      <c r="C6" s="56"/>
      <c r="D6" s="31"/>
      <c r="E6" s="31"/>
      <c r="F6" s="31" t="s">
        <v>207</v>
      </c>
      <c r="G6" s="31" t="s">
        <v>367</v>
      </c>
      <c r="H6" s="31"/>
      <c r="I6" s="31" t="s">
        <v>214</v>
      </c>
      <c r="J6" s="31">
        <f>総括!$B$9</f>
        <v>0</v>
      </c>
      <c r="K6" s="31">
        <f t="shared" ref="K6:K54" si="1">$G$1</f>
        <v>0</v>
      </c>
      <c r="L6" s="31"/>
      <c r="M6" s="31"/>
      <c r="N6" s="62"/>
      <c r="O6" s="31"/>
      <c r="P6" s="31"/>
      <c r="Q6" s="31"/>
      <c r="R6" s="55"/>
      <c r="S6" s="55"/>
      <c r="T6" s="55"/>
      <c r="U6" s="55"/>
      <c r="V6" s="55"/>
      <c r="W6" s="55"/>
    </row>
    <row r="7" spans="1:36" ht="19">
      <c r="A7" s="55">
        <v>3</v>
      </c>
      <c r="B7" s="70" t="str">
        <f t="shared" si="0"/>
        <v>〇</v>
      </c>
      <c r="C7" s="56"/>
      <c r="D7" s="31"/>
      <c r="E7" s="31"/>
      <c r="F7" s="31" t="s">
        <v>207</v>
      </c>
      <c r="G7" s="31" t="s">
        <v>367</v>
      </c>
      <c r="H7" s="31"/>
      <c r="I7" s="31" t="s">
        <v>214</v>
      </c>
      <c r="J7" s="31">
        <f>総括!$B$9</f>
        <v>0</v>
      </c>
      <c r="K7" s="31">
        <f t="shared" si="1"/>
        <v>0</v>
      </c>
      <c r="L7" s="31"/>
      <c r="M7" s="31"/>
      <c r="N7" s="62"/>
      <c r="O7" s="31"/>
      <c r="P7" s="31"/>
      <c r="Q7" s="31"/>
      <c r="R7" s="55"/>
      <c r="S7" s="55"/>
      <c r="T7" s="55"/>
      <c r="U7" s="55"/>
      <c r="V7" s="55"/>
      <c r="W7" s="55"/>
    </row>
    <row r="8" spans="1:36" ht="19">
      <c r="A8" s="55">
        <v>4</v>
      </c>
      <c r="B8" s="70" t="str">
        <f t="shared" si="0"/>
        <v>〇</v>
      </c>
      <c r="C8" s="56"/>
      <c r="D8" s="31"/>
      <c r="E8" s="31"/>
      <c r="F8" s="31" t="s">
        <v>207</v>
      </c>
      <c r="G8" s="31" t="s">
        <v>367</v>
      </c>
      <c r="H8" s="31"/>
      <c r="I8" s="31" t="s">
        <v>214</v>
      </c>
      <c r="J8" s="31">
        <f>総括!$B$9</f>
        <v>0</v>
      </c>
      <c r="K8" s="31">
        <f t="shared" si="1"/>
        <v>0</v>
      </c>
      <c r="L8" s="31"/>
      <c r="M8" s="31"/>
      <c r="N8" s="62"/>
      <c r="O8" s="31"/>
      <c r="P8" s="31"/>
      <c r="Q8" s="31"/>
      <c r="R8" s="55"/>
      <c r="S8" s="55"/>
      <c r="T8" s="55"/>
      <c r="U8" s="55"/>
      <c r="V8" s="55"/>
      <c r="W8" s="55"/>
    </row>
    <row r="9" spans="1:36" ht="19">
      <c r="A9" s="55">
        <v>5</v>
      </c>
      <c r="B9" s="70" t="str">
        <f t="shared" si="0"/>
        <v>〇</v>
      </c>
      <c r="C9" s="56"/>
      <c r="D9" s="31"/>
      <c r="E9" s="31"/>
      <c r="F9" s="31" t="s">
        <v>207</v>
      </c>
      <c r="G9" s="31" t="s">
        <v>367</v>
      </c>
      <c r="H9" s="31"/>
      <c r="I9" s="31" t="s">
        <v>214</v>
      </c>
      <c r="J9" s="31">
        <f>総括!$B$9</f>
        <v>0</v>
      </c>
      <c r="K9" s="31">
        <f t="shared" si="1"/>
        <v>0</v>
      </c>
      <c r="L9" s="31"/>
      <c r="M9" s="31"/>
      <c r="N9" s="62"/>
      <c r="O9" s="31"/>
      <c r="P9" s="31"/>
      <c r="Q9" s="31"/>
      <c r="R9" s="55"/>
      <c r="S9" s="55"/>
      <c r="T9" s="55"/>
      <c r="U9" s="55"/>
      <c r="V9" s="55"/>
      <c r="W9" s="55"/>
      <c r="AJ9" s="58"/>
    </row>
    <row r="10" spans="1:36" ht="19">
      <c r="A10" s="55">
        <v>6</v>
      </c>
      <c r="B10" s="70" t="str">
        <f t="shared" si="0"/>
        <v>〇</v>
      </c>
      <c r="C10" s="56"/>
      <c r="D10" s="31"/>
      <c r="E10" s="31"/>
      <c r="F10" s="31" t="s">
        <v>207</v>
      </c>
      <c r="G10" s="31" t="s">
        <v>367</v>
      </c>
      <c r="H10" s="31"/>
      <c r="I10" s="31" t="s">
        <v>214</v>
      </c>
      <c r="J10" s="31">
        <f>総括!$B$9</f>
        <v>0</v>
      </c>
      <c r="K10" s="31">
        <f t="shared" si="1"/>
        <v>0</v>
      </c>
      <c r="L10" s="31"/>
      <c r="M10" s="31"/>
      <c r="N10" s="62"/>
      <c r="O10" s="31"/>
      <c r="P10" s="31"/>
      <c r="Q10" s="31"/>
      <c r="R10" s="55"/>
      <c r="S10" s="55"/>
      <c r="T10" s="55"/>
      <c r="U10" s="55"/>
      <c r="V10" s="55"/>
      <c r="W10" s="55"/>
      <c r="AJ10" s="58"/>
    </row>
    <row r="11" spans="1:36" ht="19">
      <c r="A11" s="55">
        <v>7</v>
      </c>
      <c r="B11" s="70" t="str">
        <f t="shared" si="0"/>
        <v>〇</v>
      </c>
      <c r="C11" s="56"/>
      <c r="D11" s="31"/>
      <c r="E11" s="31"/>
      <c r="F11" s="31" t="s">
        <v>207</v>
      </c>
      <c r="G11" s="31" t="s">
        <v>367</v>
      </c>
      <c r="H11" s="31"/>
      <c r="I11" s="31" t="s">
        <v>214</v>
      </c>
      <c r="J11" s="31">
        <f>総括!$B$9</f>
        <v>0</v>
      </c>
      <c r="K11" s="31">
        <f t="shared" si="1"/>
        <v>0</v>
      </c>
      <c r="L11" s="31"/>
      <c r="M11" s="31"/>
      <c r="N11" s="62"/>
      <c r="O11" s="31"/>
      <c r="P11" s="31"/>
      <c r="Q11" s="31"/>
      <c r="R11" s="55"/>
      <c r="S11" s="55"/>
      <c r="T11" s="55"/>
      <c r="U11" s="55"/>
      <c r="V11" s="55"/>
      <c r="W11" s="55"/>
      <c r="AJ11" s="58"/>
    </row>
    <row r="12" spans="1:36" ht="19">
      <c r="A12" s="55">
        <v>8</v>
      </c>
      <c r="B12" s="70" t="str">
        <f t="shared" si="0"/>
        <v>〇</v>
      </c>
      <c r="C12" s="56"/>
      <c r="D12" s="31"/>
      <c r="E12" s="31"/>
      <c r="F12" s="31" t="s">
        <v>207</v>
      </c>
      <c r="G12" s="31" t="s">
        <v>367</v>
      </c>
      <c r="H12" s="31"/>
      <c r="I12" s="31" t="s">
        <v>214</v>
      </c>
      <c r="J12" s="31">
        <f>総括!$B$9</f>
        <v>0</v>
      </c>
      <c r="K12" s="31">
        <f t="shared" si="1"/>
        <v>0</v>
      </c>
      <c r="L12" s="31"/>
      <c r="M12" s="31"/>
      <c r="N12" s="62"/>
      <c r="O12" s="31"/>
      <c r="P12" s="31"/>
      <c r="Q12" s="31"/>
      <c r="R12" s="55"/>
      <c r="S12" s="55"/>
      <c r="T12" s="55"/>
      <c r="U12" s="55"/>
      <c r="V12" s="55"/>
      <c r="W12" s="55"/>
    </row>
    <row r="13" spans="1:36" ht="19">
      <c r="A13" s="55">
        <v>9</v>
      </c>
      <c r="B13" s="70" t="str">
        <f t="shared" si="0"/>
        <v>〇</v>
      </c>
      <c r="C13" s="56"/>
      <c r="D13" s="31"/>
      <c r="E13" s="31"/>
      <c r="F13" s="31" t="s">
        <v>207</v>
      </c>
      <c r="G13" s="31" t="s">
        <v>367</v>
      </c>
      <c r="H13" s="31"/>
      <c r="I13" s="31" t="s">
        <v>214</v>
      </c>
      <c r="J13" s="31">
        <f>総括!$B$9</f>
        <v>0</v>
      </c>
      <c r="K13" s="31">
        <f t="shared" si="1"/>
        <v>0</v>
      </c>
      <c r="L13" s="31"/>
      <c r="M13" s="31"/>
      <c r="N13" s="62"/>
      <c r="O13" s="31"/>
      <c r="P13" s="31"/>
      <c r="Q13" s="31"/>
      <c r="R13" s="55"/>
      <c r="S13" s="55"/>
      <c r="T13" s="55"/>
      <c r="U13" s="55"/>
      <c r="V13" s="55"/>
      <c r="W13" s="55"/>
    </row>
    <row r="14" spans="1:36" ht="19">
      <c r="A14" s="55">
        <v>10</v>
      </c>
      <c r="B14" s="70" t="str">
        <f t="shared" si="0"/>
        <v>〇</v>
      </c>
      <c r="C14" s="56"/>
      <c r="D14" s="31"/>
      <c r="E14" s="31"/>
      <c r="F14" s="31" t="s">
        <v>207</v>
      </c>
      <c r="G14" s="31" t="s">
        <v>367</v>
      </c>
      <c r="H14" s="31"/>
      <c r="I14" s="31" t="s">
        <v>214</v>
      </c>
      <c r="J14" s="31">
        <f>総括!$B$9</f>
        <v>0</v>
      </c>
      <c r="K14" s="31">
        <f t="shared" si="1"/>
        <v>0</v>
      </c>
      <c r="L14" s="31"/>
      <c r="M14" s="31"/>
      <c r="N14" s="62"/>
      <c r="O14" s="31"/>
      <c r="P14" s="31"/>
      <c r="Q14" s="31"/>
      <c r="R14" s="55"/>
      <c r="S14" s="55"/>
      <c r="T14" s="55"/>
      <c r="U14" s="55"/>
      <c r="V14" s="55"/>
      <c r="W14" s="55"/>
    </row>
    <row r="15" spans="1:36" ht="19">
      <c r="A15" s="55">
        <v>11</v>
      </c>
      <c r="B15" s="70" t="str">
        <f t="shared" si="0"/>
        <v>〇</v>
      </c>
      <c r="C15" s="56"/>
      <c r="D15" s="31"/>
      <c r="E15" s="31"/>
      <c r="F15" s="31" t="s">
        <v>207</v>
      </c>
      <c r="G15" s="31" t="s">
        <v>367</v>
      </c>
      <c r="H15" s="31"/>
      <c r="I15" s="31" t="s">
        <v>214</v>
      </c>
      <c r="J15" s="31">
        <f>総括!$B$9</f>
        <v>0</v>
      </c>
      <c r="K15" s="31">
        <f t="shared" si="1"/>
        <v>0</v>
      </c>
      <c r="L15" s="31"/>
      <c r="M15" s="31"/>
      <c r="N15" s="62"/>
      <c r="O15" s="31"/>
      <c r="P15" s="31"/>
      <c r="Q15" s="31"/>
      <c r="R15" s="55"/>
      <c r="S15" s="55"/>
      <c r="T15" s="55"/>
      <c r="U15" s="55"/>
      <c r="V15" s="55"/>
      <c r="W15" s="55"/>
    </row>
    <row r="16" spans="1:36" ht="19">
      <c r="A16" s="55">
        <v>12</v>
      </c>
      <c r="B16" s="70" t="str">
        <f t="shared" si="0"/>
        <v>〇</v>
      </c>
      <c r="C16" s="56"/>
      <c r="D16" s="31"/>
      <c r="E16" s="31"/>
      <c r="F16" s="31" t="s">
        <v>207</v>
      </c>
      <c r="G16" s="31" t="s">
        <v>367</v>
      </c>
      <c r="H16" s="31"/>
      <c r="I16" s="31" t="s">
        <v>214</v>
      </c>
      <c r="J16" s="31">
        <f>総括!$B$9</f>
        <v>0</v>
      </c>
      <c r="K16" s="31">
        <f t="shared" si="1"/>
        <v>0</v>
      </c>
      <c r="L16" s="31"/>
      <c r="M16" s="31"/>
      <c r="N16" s="62"/>
      <c r="O16" s="31"/>
      <c r="P16" s="31"/>
      <c r="Q16" s="31"/>
      <c r="R16" s="55"/>
      <c r="S16" s="55"/>
      <c r="T16" s="55"/>
      <c r="U16" s="55"/>
      <c r="V16" s="55"/>
      <c r="W16" s="55"/>
    </row>
    <row r="17" spans="1:32" ht="19">
      <c r="A17" s="55">
        <v>13</v>
      </c>
      <c r="B17" s="70" t="str">
        <f t="shared" si="0"/>
        <v>〇</v>
      </c>
      <c r="C17" s="56"/>
      <c r="D17" s="31"/>
      <c r="E17" s="31"/>
      <c r="F17" s="31" t="s">
        <v>207</v>
      </c>
      <c r="G17" s="31" t="s">
        <v>367</v>
      </c>
      <c r="H17" s="31"/>
      <c r="I17" s="31" t="s">
        <v>214</v>
      </c>
      <c r="J17" s="31">
        <f>総括!$B$9</f>
        <v>0</v>
      </c>
      <c r="K17" s="31">
        <f t="shared" si="1"/>
        <v>0</v>
      </c>
      <c r="L17" s="31"/>
      <c r="M17" s="31"/>
      <c r="N17" s="62"/>
      <c r="O17" s="31"/>
      <c r="P17" s="31"/>
      <c r="Q17" s="31"/>
      <c r="R17" s="55"/>
      <c r="S17" s="55"/>
      <c r="T17" s="55"/>
      <c r="U17" s="55"/>
      <c r="V17" s="55"/>
      <c r="W17" s="55"/>
    </row>
    <row r="18" spans="1:32" ht="19">
      <c r="A18" s="55">
        <v>14</v>
      </c>
      <c r="B18" s="70" t="str">
        <f t="shared" si="0"/>
        <v>〇</v>
      </c>
      <c r="C18" s="56"/>
      <c r="D18" s="31"/>
      <c r="E18" s="31"/>
      <c r="F18" s="31" t="s">
        <v>207</v>
      </c>
      <c r="G18" s="31" t="s">
        <v>367</v>
      </c>
      <c r="H18" s="31"/>
      <c r="I18" s="31" t="s">
        <v>214</v>
      </c>
      <c r="J18" s="31">
        <f>総括!$B$9</f>
        <v>0</v>
      </c>
      <c r="K18" s="31">
        <f t="shared" si="1"/>
        <v>0</v>
      </c>
      <c r="L18" s="31"/>
      <c r="M18" s="31"/>
      <c r="N18" s="62"/>
      <c r="O18" s="31"/>
      <c r="P18" s="31"/>
      <c r="Q18" s="31"/>
      <c r="R18" s="55"/>
      <c r="S18" s="55"/>
      <c r="T18" s="55"/>
      <c r="U18" s="55"/>
      <c r="V18" s="55"/>
      <c r="W18" s="55"/>
      <c r="AB18" s="57"/>
      <c r="AC18" s="58"/>
      <c r="AF18" s="59"/>
    </row>
    <row r="19" spans="1:32" ht="19">
      <c r="A19" s="55">
        <v>15</v>
      </c>
      <c r="B19" s="70" t="str">
        <f t="shared" si="0"/>
        <v>〇</v>
      </c>
      <c r="C19" s="56"/>
      <c r="D19" s="31"/>
      <c r="E19" s="31"/>
      <c r="F19" s="31" t="s">
        <v>207</v>
      </c>
      <c r="G19" s="31" t="s">
        <v>367</v>
      </c>
      <c r="H19" s="31"/>
      <c r="I19" s="31" t="s">
        <v>214</v>
      </c>
      <c r="J19" s="31">
        <f>総括!$B$9</f>
        <v>0</v>
      </c>
      <c r="K19" s="31">
        <f t="shared" si="1"/>
        <v>0</v>
      </c>
      <c r="L19" s="31"/>
      <c r="M19" s="31"/>
      <c r="N19" s="62"/>
      <c r="O19" s="31"/>
      <c r="P19" s="31"/>
      <c r="Q19" s="31"/>
      <c r="R19" s="55"/>
      <c r="S19" s="55"/>
      <c r="T19" s="55"/>
      <c r="U19" s="55"/>
      <c r="V19" s="55"/>
      <c r="W19" s="55"/>
      <c r="AB19" s="57"/>
      <c r="AC19" s="58"/>
      <c r="AF19" s="59"/>
    </row>
    <row r="20" spans="1:32" ht="19">
      <c r="A20" s="55">
        <v>16</v>
      </c>
      <c r="B20" s="70" t="str">
        <f t="shared" si="0"/>
        <v>〇</v>
      </c>
      <c r="C20" s="56"/>
      <c r="D20" s="31"/>
      <c r="E20" s="31"/>
      <c r="F20" s="31" t="s">
        <v>207</v>
      </c>
      <c r="G20" s="31" t="s">
        <v>367</v>
      </c>
      <c r="H20" s="31"/>
      <c r="I20" s="31" t="s">
        <v>214</v>
      </c>
      <c r="J20" s="31">
        <f>総括!$B$9</f>
        <v>0</v>
      </c>
      <c r="K20" s="31">
        <f t="shared" si="1"/>
        <v>0</v>
      </c>
      <c r="L20" s="31"/>
      <c r="M20" s="31"/>
      <c r="N20" s="62"/>
      <c r="O20" s="31"/>
      <c r="P20" s="31"/>
      <c r="Q20" s="31"/>
      <c r="R20" s="55"/>
      <c r="S20" s="55"/>
      <c r="T20" s="55"/>
      <c r="U20" s="55"/>
      <c r="V20" s="55"/>
      <c r="W20" s="55"/>
      <c r="AB20" s="57"/>
      <c r="AC20" s="58"/>
      <c r="AF20" s="59"/>
    </row>
    <row r="21" spans="1:32" ht="19">
      <c r="A21" s="55">
        <v>17</v>
      </c>
      <c r="B21" s="70" t="str">
        <f t="shared" si="0"/>
        <v>〇</v>
      </c>
      <c r="C21" s="56"/>
      <c r="D21" s="31"/>
      <c r="E21" s="31"/>
      <c r="F21" s="31" t="s">
        <v>207</v>
      </c>
      <c r="G21" s="31" t="s">
        <v>367</v>
      </c>
      <c r="H21" s="31"/>
      <c r="I21" s="31" t="s">
        <v>214</v>
      </c>
      <c r="J21" s="31">
        <f>総括!$B$9</f>
        <v>0</v>
      </c>
      <c r="K21" s="31">
        <f t="shared" si="1"/>
        <v>0</v>
      </c>
      <c r="L21" s="31"/>
      <c r="M21" s="31"/>
      <c r="N21" s="62"/>
      <c r="O21" s="31"/>
      <c r="P21" s="31"/>
      <c r="Q21" s="31"/>
      <c r="R21" s="55"/>
      <c r="S21" s="55"/>
      <c r="T21" s="55"/>
      <c r="U21" s="55"/>
      <c r="V21" s="55"/>
      <c r="W21" s="55"/>
      <c r="AB21" s="57"/>
      <c r="AC21" s="58"/>
      <c r="AF21" s="59"/>
    </row>
    <row r="22" spans="1:32" ht="19">
      <c r="A22" s="55">
        <v>18</v>
      </c>
      <c r="B22" s="70" t="str">
        <f t="shared" si="0"/>
        <v>〇</v>
      </c>
      <c r="C22" s="56"/>
      <c r="D22" s="31"/>
      <c r="E22" s="31"/>
      <c r="F22" s="31" t="s">
        <v>207</v>
      </c>
      <c r="G22" s="31" t="s">
        <v>367</v>
      </c>
      <c r="H22" s="31"/>
      <c r="I22" s="31" t="s">
        <v>214</v>
      </c>
      <c r="J22" s="31">
        <f>総括!$B$9</f>
        <v>0</v>
      </c>
      <c r="K22" s="31">
        <f t="shared" si="1"/>
        <v>0</v>
      </c>
      <c r="L22" s="31"/>
      <c r="M22" s="31"/>
      <c r="N22" s="62"/>
      <c r="O22" s="31"/>
      <c r="P22" s="31"/>
      <c r="Q22" s="31"/>
      <c r="R22" s="55"/>
      <c r="S22" s="55"/>
      <c r="T22" s="55"/>
      <c r="U22" s="55"/>
      <c r="V22" s="55"/>
      <c r="W22" s="55"/>
      <c r="AB22" s="57"/>
      <c r="AC22" s="58"/>
      <c r="AF22" s="59"/>
    </row>
    <row r="23" spans="1:32" ht="19">
      <c r="A23" s="55">
        <v>19</v>
      </c>
      <c r="B23" s="70" t="str">
        <f t="shared" si="0"/>
        <v>〇</v>
      </c>
      <c r="C23" s="56"/>
      <c r="D23" s="31"/>
      <c r="E23" s="31"/>
      <c r="F23" s="31" t="s">
        <v>207</v>
      </c>
      <c r="G23" s="31" t="s">
        <v>367</v>
      </c>
      <c r="H23" s="31"/>
      <c r="I23" s="31" t="s">
        <v>214</v>
      </c>
      <c r="J23" s="31">
        <f>総括!$B$9</f>
        <v>0</v>
      </c>
      <c r="K23" s="31">
        <f t="shared" si="1"/>
        <v>0</v>
      </c>
      <c r="L23" s="31"/>
      <c r="M23" s="31"/>
      <c r="N23" s="62"/>
      <c r="O23" s="31"/>
      <c r="P23" s="31"/>
      <c r="Q23" s="31"/>
      <c r="R23" s="55"/>
      <c r="S23" s="55"/>
      <c r="T23" s="55"/>
      <c r="U23" s="55"/>
      <c r="V23" s="55"/>
      <c r="W23" s="55"/>
      <c r="AB23" s="57"/>
      <c r="AC23" s="58"/>
      <c r="AF23" s="59"/>
    </row>
    <row r="24" spans="1:32" ht="19">
      <c r="A24" s="55">
        <v>20</v>
      </c>
      <c r="B24" s="70" t="str">
        <f t="shared" si="0"/>
        <v>〇</v>
      </c>
      <c r="C24" s="56"/>
      <c r="D24" s="31"/>
      <c r="E24" s="31"/>
      <c r="F24" s="31" t="s">
        <v>207</v>
      </c>
      <c r="G24" s="31" t="s">
        <v>367</v>
      </c>
      <c r="H24" s="31"/>
      <c r="I24" s="31" t="s">
        <v>214</v>
      </c>
      <c r="J24" s="31">
        <f>総括!$B$9</f>
        <v>0</v>
      </c>
      <c r="K24" s="31">
        <f t="shared" si="1"/>
        <v>0</v>
      </c>
      <c r="L24" s="31"/>
      <c r="M24" s="31"/>
      <c r="N24" s="62"/>
      <c r="O24" s="31"/>
      <c r="P24" s="31"/>
      <c r="Q24" s="31"/>
      <c r="R24" s="55"/>
      <c r="S24" s="55"/>
      <c r="T24" s="55"/>
      <c r="U24" s="55"/>
      <c r="V24" s="55"/>
      <c r="W24" s="55"/>
      <c r="AB24" s="57"/>
      <c r="AC24" s="58"/>
      <c r="AF24" s="59"/>
    </row>
    <row r="25" spans="1:32" ht="19">
      <c r="A25" s="55">
        <v>21</v>
      </c>
      <c r="B25" s="70" t="str">
        <f t="shared" si="0"/>
        <v>〇</v>
      </c>
      <c r="C25" s="56"/>
      <c r="D25" s="31"/>
      <c r="E25" s="31"/>
      <c r="F25" s="31" t="s">
        <v>207</v>
      </c>
      <c r="G25" s="31" t="s">
        <v>367</v>
      </c>
      <c r="H25" s="31"/>
      <c r="I25" s="31" t="s">
        <v>214</v>
      </c>
      <c r="J25" s="31">
        <f>総括!$B$9</f>
        <v>0</v>
      </c>
      <c r="K25" s="31">
        <f t="shared" si="1"/>
        <v>0</v>
      </c>
      <c r="L25" s="31"/>
      <c r="M25" s="31"/>
      <c r="N25" s="62"/>
      <c r="O25" s="31"/>
      <c r="P25" s="31"/>
      <c r="Q25" s="31"/>
      <c r="R25" s="55"/>
      <c r="S25" s="55"/>
      <c r="T25" s="55"/>
      <c r="U25" s="55"/>
      <c r="V25" s="55"/>
      <c r="W25" s="55"/>
      <c r="AB25" s="57"/>
      <c r="AC25" s="58"/>
      <c r="AF25" s="59"/>
    </row>
    <row r="26" spans="1:32" ht="19">
      <c r="A26" s="55">
        <v>22</v>
      </c>
      <c r="B26" s="70" t="str">
        <f t="shared" si="0"/>
        <v>〇</v>
      </c>
      <c r="C26" s="56"/>
      <c r="D26" s="31"/>
      <c r="E26" s="31"/>
      <c r="F26" s="31" t="s">
        <v>207</v>
      </c>
      <c r="G26" s="31" t="s">
        <v>367</v>
      </c>
      <c r="H26" s="31"/>
      <c r="I26" s="31" t="s">
        <v>214</v>
      </c>
      <c r="J26" s="31">
        <f>総括!$B$9</f>
        <v>0</v>
      </c>
      <c r="K26" s="31">
        <f t="shared" si="1"/>
        <v>0</v>
      </c>
      <c r="L26" s="31"/>
      <c r="M26" s="31"/>
      <c r="N26" s="62"/>
      <c r="O26" s="31"/>
      <c r="P26" s="31"/>
      <c r="Q26" s="31"/>
      <c r="R26" s="55"/>
      <c r="S26" s="55"/>
      <c r="T26" s="55"/>
      <c r="U26" s="55"/>
      <c r="V26" s="55"/>
      <c r="W26" s="55"/>
      <c r="AB26" s="57"/>
      <c r="AC26" s="58"/>
      <c r="AF26" s="59"/>
    </row>
    <row r="27" spans="1:32" ht="19">
      <c r="A27" s="55">
        <v>23</v>
      </c>
      <c r="B27" s="70" t="str">
        <f t="shared" si="0"/>
        <v>〇</v>
      </c>
      <c r="C27" s="56"/>
      <c r="D27" s="31"/>
      <c r="E27" s="31"/>
      <c r="F27" s="31" t="s">
        <v>207</v>
      </c>
      <c r="G27" s="31" t="s">
        <v>367</v>
      </c>
      <c r="H27" s="31"/>
      <c r="I27" s="31" t="s">
        <v>214</v>
      </c>
      <c r="J27" s="31">
        <f>総括!$B$9</f>
        <v>0</v>
      </c>
      <c r="K27" s="31">
        <f t="shared" si="1"/>
        <v>0</v>
      </c>
      <c r="L27" s="31"/>
      <c r="M27" s="31"/>
      <c r="N27" s="62"/>
      <c r="O27" s="31"/>
      <c r="P27" s="31"/>
      <c r="Q27" s="31"/>
      <c r="R27" s="55"/>
      <c r="S27" s="55"/>
      <c r="T27" s="55"/>
      <c r="U27" s="55"/>
      <c r="V27" s="55"/>
      <c r="W27" s="55"/>
      <c r="AB27" s="57"/>
      <c r="AC27" s="58"/>
      <c r="AF27" s="59"/>
    </row>
    <row r="28" spans="1:32" ht="19">
      <c r="A28" s="55">
        <v>24</v>
      </c>
      <c r="B28" s="70" t="str">
        <f t="shared" si="0"/>
        <v>〇</v>
      </c>
      <c r="C28" s="56"/>
      <c r="D28" s="31"/>
      <c r="E28" s="31"/>
      <c r="F28" s="31" t="s">
        <v>207</v>
      </c>
      <c r="G28" s="31" t="s">
        <v>367</v>
      </c>
      <c r="H28" s="31"/>
      <c r="I28" s="31" t="s">
        <v>214</v>
      </c>
      <c r="J28" s="31">
        <f>総括!$B$9</f>
        <v>0</v>
      </c>
      <c r="K28" s="31">
        <f t="shared" si="1"/>
        <v>0</v>
      </c>
      <c r="L28" s="31"/>
      <c r="M28" s="31"/>
      <c r="N28" s="62"/>
      <c r="O28" s="31"/>
      <c r="P28" s="31"/>
      <c r="Q28" s="31"/>
      <c r="R28" s="55"/>
      <c r="S28" s="55"/>
      <c r="T28" s="55"/>
      <c r="U28" s="55"/>
      <c r="V28" s="55"/>
      <c r="W28" s="55"/>
      <c r="AB28" s="57"/>
      <c r="AC28" s="58"/>
      <c r="AD28" s="58"/>
      <c r="AF28" s="59"/>
    </row>
    <row r="29" spans="1:32" ht="19">
      <c r="A29" s="55">
        <v>25</v>
      </c>
      <c r="B29" s="70" t="str">
        <f t="shared" si="0"/>
        <v>〇</v>
      </c>
      <c r="C29" s="56"/>
      <c r="D29" s="31"/>
      <c r="E29" s="31"/>
      <c r="F29" s="31" t="s">
        <v>207</v>
      </c>
      <c r="G29" s="31" t="s">
        <v>367</v>
      </c>
      <c r="H29" s="31"/>
      <c r="I29" s="31" t="s">
        <v>214</v>
      </c>
      <c r="J29" s="31">
        <f>総括!$B$9</f>
        <v>0</v>
      </c>
      <c r="K29" s="31">
        <f t="shared" si="1"/>
        <v>0</v>
      </c>
      <c r="L29" s="31"/>
      <c r="M29" s="31"/>
      <c r="N29" s="62"/>
      <c r="O29" s="31"/>
      <c r="P29" s="31"/>
      <c r="Q29" s="31"/>
      <c r="R29" s="55"/>
      <c r="S29" s="55"/>
      <c r="T29" s="55"/>
      <c r="U29" s="55"/>
      <c r="V29" s="55"/>
      <c r="W29" s="55"/>
      <c r="AB29" s="57"/>
      <c r="AC29" s="58"/>
      <c r="AD29" s="58"/>
      <c r="AF29" s="59"/>
    </row>
    <row r="30" spans="1:32" ht="19">
      <c r="A30" s="55">
        <v>26</v>
      </c>
      <c r="B30" s="70" t="str">
        <f t="shared" si="0"/>
        <v>〇</v>
      </c>
      <c r="C30" s="56"/>
      <c r="D30" s="31"/>
      <c r="E30" s="31"/>
      <c r="F30" s="31" t="s">
        <v>207</v>
      </c>
      <c r="G30" s="31" t="s">
        <v>367</v>
      </c>
      <c r="H30" s="31"/>
      <c r="I30" s="31" t="s">
        <v>214</v>
      </c>
      <c r="J30" s="31">
        <f>総括!$B$9</f>
        <v>0</v>
      </c>
      <c r="K30" s="31">
        <f t="shared" si="1"/>
        <v>0</v>
      </c>
      <c r="L30" s="31"/>
      <c r="M30" s="31"/>
      <c r="N30" s="62"/>
      <c r="O30" s="31"/>
      <c r="P30" s="31"/>
      <c r="Q30" s="31"/>
      <c r="R30" s="55"/>
      <c r="S30" s="55"/>
      <c r="T30" s="55"/>
      <c r="U30" s="55"/>
      <c r="V30" s="55"/>
      <c r="W30" s="55"/>
      <c r="AB30" s="57"/>
      <c r="AC30" s="58"/>
      <c r="AD30" s="58"/>
      <c r="AF30" s="59"/>
    </row>
    <row r="31" spans="1:32" ht="19">
      <c r="A31" s="55">
        <v>27</v>
      </c>
      <c r="B31" s="70" t="str">
        <f t="shared" si="0"/>
        <v>〇</v>
      </c>
      <c r="C31" s="56"/>
      <c r="D31" s="31"/>
      <c r="E31" s="31"/>
      <c r="F31" s="31" t="s">
        <v>207</v>
      </c>
      <c r="G31" s="31" t="s">
        <v>367</v>
      </c>
      <c r="H31" s="31"/>
      <c r="I31" s="31" t="s">
        <v>214</v>
      </c>
      <c r="J31" s="31">
        <f>総括!$B$9</f>
        <v>0</v>
      </c>
      <c r="K31" s="31">
        <f t="shared" si="1"/>
        <v>0</v>
      </c>
      <c r="L31" s="31"/>
      <c r="M31" s="31"/>
      <c r="N31" s="62"/>
      <c r="O31" s="31"/>
      <c r="P31" s="31"/>
      <c r="Q31" s="31"/>
      <c r="R31" s="55"/>
      <c r="S31" s="55"/>
      <c r="T31" s="55"/>
      <c r="U31" s="55"/>
      <c r="V31" s="55"/>
      <c r="W31" s="55"/>
      <c r="AB31" s="57"/>
      <c r="AC31" s="58"/>
      <c r="AD31" s="58"/>
      <c r="AF31" s="59"/>
    </row>
    <row r="32" spans="1:32" ht="19">
      <c r="A32" s="55">
        <v>28</v>
      </c>
      <c r="B32" s="70" t="str">
        <f t="shared" si="0"/>
        <v>〇</v>
      </c>
      <c r="C32" s="56"/>
      <c r="D32" s="31"/>
      <c r="E32" s="31"/>
      <c r="F32" s="31" t="s">
        <v>207</v>
      </c>
      <c r="G32" s="31" t="s">
        <v>367</v>
      </c>
      <c r="H32" s="31"/>
      <c r="I32" s="31" t="s">
        <v>214</v>
      </c>
      <c r="J32" s="31">
        <f>総括!$B$9</f>
        <v>0</v>
      </c>
      <c r="K32" s="31">
        <f t="shared" si="1"/>
        <v>0</v>
      </c>
      <c r="L32" s="31"/>
      <c r="M32" s="31"/>
      <c r="N32" s="62"/>
      <c r="O32" s="31"/>
      <c r="P32" s="31"/>
      <c r="Q32" s="31"/>
      <c r="R32" s="55"/>
      <c r="S32" s="55"/>
      <c r="T32" s="55"/>
      <c r="U32" s="55"/>
      <c r="V32" s="55"/>
      <c r="W32" s="55"/>
      <c r="AB32" s="57"/>
      <c r="AC32" s="58"/>
      <c r="AF32" s="59"/>
    </row>
    <row r="33" spans="1:32" ht="19">
      <c r="A33" s="55">
        <v>29</v>
      </c>
      <c r="B33" s="70" t="str">
        <f t="shared" si="0"/>
        <v>〇</v>
      </c>
      <c r="C33" s="56"/>
      <c r="D33" s="31"/>
      <c r="E33" s="31"/>
      <c r="F33" s="31" t="s">
        <v>207</v>
      </c>
      <c r="G33" s="31" t="s">
        <v>367</v>
      </c>
      <c r="H33" s="31"/>
      <c r="I33" s="31" t="s">
        <v>214</v>
      </c>
      <c r="J33" s="31">
        <f>総括!$B$9</f>
        <v>0</v>
      </c>
      <c r="K33" s="31">
        <f t="shared" si="1"/>
        <v>0</v>
      </c>
      <c r="L33" s="31"/>
      <c r="M33" s="31"/>
      <c r="N33" s="62"/>
      <c r="O33" s="31"/>
      <c r="P33" s="31"/>
      <c r="Q33" s="31"/>
      <c r="R33" s="55"/>
      <c r="S33" s="55"/>
      <c r="T33" s="55"/>
      <c r="U33" s="55"/>
      <c r="V33" s="55"/>
      <c r="W33" s="55"/>
      <c r="AB33" s="57"/>
      <c r="AC33" s="58"/>
      <c r="AF33" s="59"/>
    </row>
    <row r="34" spans="1:32" ht="19">
      <c r="A34" s="55">
        <v>30</v>
      </c>
      <c r="B34" s="70" t="str">
        <f t="shared" si="0"/>
        <v>〇</v>
      </c>
      <c r="C34" s="56"/>
      <c r="D34" s="31"/>
      <c r="E34" s="31"/>
      <c r="F34" s="31" t="s">
        <v>207</v>
      </c>
      <c r="G34" s="31" t="s">
        <v>367</v>
      </c>
      <c r="H34" s="31"/>
      <c r="I34" s="31" t="s">
        <v>214</v>
      </c>
      <c r="J34" s="31">
        <f>総括!$B$9</f>
        <v>0</v>
      </c>
      <c r="K34" s="31">
        <f t="shared" si="1"/>
        <v>0</v>
      </c>
      <c r="L34" s="31"/>
      <c r="M34" s="31"/>
      <c r="N34" s="62"/>
      <c r="O34" s="31"/>
      <c r="P34" s="31"/>
      <c r="Q34" s="31"/>
      <c r="R34" s="55"/>
      <c r="S34" s="55"/>
      <c r="T34" s="55"/>
      <c r="U34" s="55"/>
      <c r="V34" s="55"/>
      <c r="W34" s="55"/>
      <c r="AB34" s="57"/>
      <c r="AC34" s="58"/>
      <c r="AF34" s="59"/>
    </row>
    <row r="35" spans="1:32" ht="19">
      <c r="A35" s="55">
        <v>31</v>
      </c>
      <c r="B35" s="70" t="str">
        <f t="shared" si="0"/>
        <v>〇</v>
      </c>
      <c r="C35" s="56"/>
      <c r="D35" s="31"/>
      <c r="E35" s="31"/>
      <c r="F35" s="31" t="s">
        <v>207</v>
      </c>
      <c r="G35" s="31" t="s">
        <v>367</v>
      </c>
      <c r="H35" s="31"/>
      <c r="I35" s="31" t="s">
        <v>214</v>
      </c>
      <c r="J35" s="31">
        <f>総括!$B$9</f>
        <v>0</v>
      </c>
      <c r="K35" s="31">
        <f t="shared" si="1"/>
        <v>0</v>
      </c>
      <c r="L35" s="31"/>
      <c r="M35" s="31"/>
      <c r="N35" s="62"/>
      <c r="O35" s="31"/>
      <c r="P35" s="31"/>
      <c r="Q35" s="31"/>
      <c r="R35" s="55"/>
      <c r="S35" s="55"/>
      <c r="T35" s="55"/>
      <c r="U35" s="55"/>
      <c r="V35" s="55"/>
      <c r="W35" s="55"/>
      <c r="AB35" s="57"/>
      <c r="AC35" s="58"/>
      <c r="AF35" s="59"/>
    </row>
    <row r="36" spans="1:32" ht="19">
      <c r="A36" s="55">
        <v>32</v>
      </c>
      <c r="B36" s="70" t="str">
        <f t="shared" si="0"/>
        <v>〇</v>
      </c>
      <c r="C36" s="56"/>
      <c r="D36" s="31"/>
      <c r="E36" s="31"/>
      <c r="F36" s="31" t="s">
        <v>207</v>
      </c>
      <c r="G36" s="31" t="s">
        <v>367</v>
      </c>
      <c r="H36" s="31"/>
      <c r="I36" s="31" t="s">
        <v>214</v>
      </c>
      <c r="J36" s="31">
        <f>総括!$B$9</f>
        <v>0</v>
      </c>
      <c r="K36" s="31">
        <f t="shared" si="1"/>
        <v>0</v>
      </c>
      <c r="L36" s="31"/>
      <c r="M36" s="31"/>
      <c r="N36" s="62"/>
      <c r="O36" s="31"/>
      <c r="P36" s="31"/>
      <c r="Q36" s="31"/>
      <c r="R36" s="55"/>
      <c r="S36" s="55"/>
      <c r="T36" s="55"/>
      <c r="U36" s="55"/>
      <c r="V36" s="55"/>
      <c r="W36" s="55"/>
      <c r="AB36" s="57"/>
      <c r="AC36" s="58"/>
      <c r="AF36" s="59"/>
    </row>
    <row r="37" spans="1:32" ht="19">
      <c r="A37" s="55">
        <v>33</v>
      </c>
      <c r="B37" s="70" t="str">
        <f t="shared" si="0"/>
        <v>〇</v>
      </c>
      <c r="C37" s="56"/>
      <c r="D37" s="31"/>
      <c r="E37" s="31"/>
      <c r="F37" s="31" t="s">
        <v>207</v>
      </c>
      <c r="G37" s="31" t="s">
        <v>367</v>
      </c>
      <c r="H37" s="31"/>
      <c r="I37" s="31" t="s">
        <v>214</v>
      </c>
      <c r="J37" s="31">
        <f>総括!$B$9</f>
        <v>0</v>
      </c>
      <c r="K37" s="31">
        <f t="shared" si="1"/>
        <v>0</v>
      </c>
      <c r="L37" s="31"/>
      <c r="M37" s="31"/>
      <c r="N37" s="62"/>
      <c r="O37" s="31"/>
      <c r="P37" s="31"/>
      <c r="Q37" s="31"/>
      <c r="R37" s="55"/>
      <c r="S37" s="55"/>
      <c r="T37" s="55"/>
      <c r="U37" s="55"/>
      <c r="V37" s="55"/>
      <c r="W37" s="55"/>
      <c r="AB37" s="57"/>
      <c r="AC37" s="58"/>
      <c r="AF37" s="59"/>
    </row>
    <row r="38" spans="1:32" ht="19">
      <c r="A38" s="55">
        <v>34</v>
      </c>
      <c r="B38" s="70" t="str">
        <f t="shared" si="0"/>
        <v>〇</v>
      </c>
      <c r="C38" s="56"/>
      <c r="D38" s="31"/>
      <c r="E38" s="31"/>
      <c r="F38" s="31" t="s">
        <v>207</v>
      </c>
      <c r="G38" s="31" t="s">
        <v>367</v>
      </c>
      <c r="H38" s="31"/>
      <c r="I38" s="31" t="s">
        <v>214</v>
      </c>
      <c r="J38" s="31">
        <f>総括!$B$9</f>
        <v>0</v>
      </c>
      <c r="K38" s="31">
        <f t="shared" si="1"/>
        <v>0</v>
      </c>
      <c r="L38" s="31"/>
      <c r="M38" s="31"/>
      <c r="N38" s="62"/>
      <c r="O38" s="31"/>
      <c r="P38" s="31"/>
      <c r="Q38" s="31"/>
      <c r="R38" s="55"/>
      <c r="S38" s="55"/>
      <c r="T38" s="55"/>
      <c r="U38" s="55"/>
      <c r="V38" s="55"/>
      <c r="W38" s="55"/>
      <c r="AB38" s="57"/>
      <c r="AC38" s="58"/>
      <c r="AF38" s="59"/>
    </row>
    <row r="39" spans="1:32" ht="19">
      <c r="A39" s="55">
        <v>35</v>
      </c>
      <c r="B39" s="70" t="str">
        <f t="shared" si="0"/>
        <v>〇</v>
      </c>
      <c r="C39" s="56"/>
      <c r="D39" s="31"/>
      <c r="E39" s="31"/>
      <c r="F39" s="31" t="s">
        <v>207</v>
      </c>
      <c r="G39" s="31" t="s">
        <v>367</v>
      </c>
      <c r="H39" s="31"/>
      <c r="I39" s="31" t="s">
        <v>214</v>
      </c>
      <c r="J39" s="31">
        <f>総括!$B$9</f>
        <v>0</v>
      </c>
      <c r="K39" s="31">
        <f t="shared" si="1"/>
        <v>0</v>
      </c>
      <c r="L39" s="31"/>
      <c r="M39" s="31"/>
      <c r="N39" s="62"/>
      <c r="O39" s="31"/>
      <c r="P39" s="31"/>
      <c r="Q39" s="31"/>
      <c r="R39" s="55"/>
      <c r="S39" s="55"/>
      <c r="T39" s="55"/>
      <c r="U39" s="55"/>
      <c r="V39" s="55"/>
      <c r="W39" s="55"/>
      <c r="AB39" s="57"/>
      <c r="AC39" s="58"/>
      <c r="AF39" s="59"/>
    </row>
    <row r="40" spans="1:32" ht="19">
      <c r="A40" s="55">
        <v>36</v>
      </c>
      <c r="B40" s="70" t="str">
        <f t="shared" si="0"/>
        <v>〇</v>
      </c>
      <c r="C40" s="56"/>
      <c r="D40" s="31"/>
      <c r="E40" s="31"/>
      <c r="F40" s="31" t="s">
        <v>207</v>
      </c>
      <c r="G40" s="31" t="s">
        <v>367</v>
      </c>
      <c r="H40" s="31"/>
      <c r="I40" s="31" t="s">
        <v>214</v>
      </c>
      <c r="J40" s="31">
        <f>総括!$B$9</f>
        <v>0</v>
      </c>
      <c r="K40" s="31">
        <f t="shared" si="1"/>
        <v>0</v>
      </c>
      <c r="L40" s="31"/>
      <c r="M40" s="31"/>
      <c r="N40" s="62"/>
      <c r="O40" s="31"/>
      <c r="P40" s="31"/>
      <c r="Q40" s="31"/>
      <c r="R40" s="55"/>
      <c r="S40" s="55"/>
      <c r="T40" s="55"/>
      <c r="U40" s="55"/>
      <c r="V40" s="55"/>
      <c r="W40" s="55"/>
      <c r="AB40" s="57"/>
      <c r="AC40" s="58"/>
      <c r="AD40" s="58"/>
      <c r="AF40" s="59"/>
    </row>
    <row r="41" spans="1:32" ht="19">
      <c r="A41" s="55">
        <v>37</v>
      </c>
      <c r="B41" s="70" t="str">
        <f t="shared" si="0"/>
        <v>〇</v>
      </c>
      <c r="C41" s="56"/>
      <c r="D41" s="31"/>
      <c r="E41" s="31"/>
      <c r="F41" s="31" t="s">
        <v>207</v>
      </c>
      <c r="G41" s="31" t="s">
        <v>367</v>
      </c>
      <c r="H41" s="31"/>
      <c r="I41" s="31" t="s">
        <v>214</v>
      </c>
      <c r="J41" s="31">
        <f>総括!$B$9</f>
        <v>0</v>
      </c>
      <c r="K41" s="31">
        <f t="shared" si="1"/>
        <v>0</v>
      </c>
      <c r="L41" s="31"/>
      <c r="M41" s="31"/>
      <c r="N41" s="62"/>
      <c r="O41" s="31"/>
      <c r="P41" s="31"/>
      <c r="Q41" s="31"/>
      <c r="R41" s="55"/>
      <c r="S41" s="55"/>
      <c r="T41" s="55"/>
      <c r="U41" s="55"/>
      <c r="V41" s="55"/>
      <c r="W41" s="55"/>
      <c r="AB41" s="57"/>
      <c r="AC41" s="58"/>
      <c r="AF41" s="59"/>
    </row>
    <row r="42" spans="1:32" ht="19">
      <c r="A42" s="55">
        <v>38</v>
      </c>
      <c r="B42" s="70" t="str">
        <f t="shared" si="0"/>
        <v>〇</v>
      </c>
      <c r="C42" s="56"/>
      <c r="D42" s="31"/>
      <c r="E42" s="31"/>
      <c r="F42" s="31" t="s">
        <v>207</v>
      </c>
      <c r="G42" s="31" t="s">
        <v>367</v>
      </c>
      <c r="H42" s="31"/>
      <c r="I42" s="31" t="s">
        <v>214</v>
      </c>
      <c r="J42" s="31">
        <f>総括!$B$9</f>
        <v>0</v>
      </c>
      <c r="K42" s="31">
        <f t="shared" si="1"/>
        <v>0</v>
      </c>
      <c r="L42" s="31"/>
      <c r="M42" s="31"/>
      <c r="N42" s="62"/>
      <c r="O42" s="31"/>
      <c r="P42" s="31"/>
      <c r="Q42" s="31"/>
      <c r="R42" s="55"/>
      <c r="S42" s="55"/>
      <c r="T42" s="55"/>
      <c r="U42" s="55"/>
      <c r="V42" s="55"/>
      <c r="W42" s="55"/>
      <c r="AB42" s="57"/>
      <c r="AC42" s="58"/>
      <c r="AF42" s="59"/>
    </row>
    <row r="43" spans="1:32" ht="19">
      <c r="A43" s="55">
        <v>39</v>
      </c>
      <c r="B43" s="70" t="str">
        <f t="shared" si="0"/>
        <v>〇</v>
      </c>
      <c r="C43" s="56"/>
      <c r="D43" s="31"/>
      <c r="E43" s="31"/>
      <c r="F43" s="31" t="s">
        <v>207</v>
      </c>
      <c r="G43" s="31" t="s">
        <v>367</v>
      </c>
      <c r="H43" s="31"/>
      <c r="I43" s="31" t="s">
        <v>214</v>
      </c>
      <c r="J43" s="31">
        <f>総括!$B$9</f>
        <v>0</v>
      </c>
      <c r="K43" s="31">
        <f t="shared" si="1"/>
        <v>0</v>
      </c>
      <c r="L43" s="31"/>
      <c r="M43" s="31"/>
      <c r="N43" s="62"/>
      <c r="O43" s="31"/>
      <c r="P43" s="31"/>
      <c r="Q43" s="31"/>
      <c r="R43" s="55"/>
      <c r="S43" s="55"/>
      <c r="T43" s="55"/>
      <c r="U43" s="55"/>
      <c r="V43" s="55"/>
      <c r="W43" s="55"/>
      <c r="AB43" s="57"/>
      <c r="AC43" s="58"/>
      <c r="AF43" s="59"/>
    </row>
    <row r="44" spans="1:32" ht="19">
      <c r="A44" s="55">
        <v>40</v>
      </c>
      <c r="B44" s="70" t="str">
        <f t="shared" si="0"/>
        <v>〇</v>
      </c>
      <c r="C44" s="56"/>
      <c r="D44" s="31"/>
      <c r="E44" s="31"/>
      <c r="F44" s="31" t="s">
        <v>207</v>
      </c>
      <c r="G44" s="31" t="s">
        <v>367</v>
      </c>
      <c r="H44" s="31"/>
      <c r="I44" s="31" t="s">
        <v>214</v>
      </c>
      <c r="J44" s="31">
        <f>総括!$B$9</f>
        <v>0</v>
      </c>
      <c r="K44" s="31">
        <f t="shared" si="1"/>
        <v>0</v>
      </c>
      <c r="L44" s="31"/>
      <c r="M44" s="31"/>
      <c r="N44" s="62"/>
      <c r="O44" s="31"/>
      <c r="P44" s="31"/>
      <c r="Q44" s="31"/>
      <c r="R44" s="55"/>
      <c r="S44" s="55"/>
      <c r="T44" s="55"/>
      <c r="U44" s="55"/>
      <c r="V44" s="55"/>
      <c r="W44" s="55"/>
      <c r="AB44" s="57"/>
      <c r="AC44" s="58"/>
      <c r="AD44" s="58"/>
      <c r="AF44" s="59"/>
    </row>
    <row r="45" spans="1:32" ht="19">
      <c r="A45" s="55">
        <v>41</v>
      </c>
      <c r="B45" s="70" t="str">
        <f t="shared" si="0"/>
        <v>〇</v>
      </c>
      <c r="C45" s="56"/>
      <c r="D45" s="31"/>
      <c r="E45" s="31"/>
      <c r="F45" s="31" t="s">
        <v>207</v>
      </c>
      <c r="G45" s="31" t="s">
        <v>367</v>
      </c>
      <c r="H45" s="31"/>
      <c r="I45" s="31" t="s">
        <v>214</v>
      </c>
      <c r="J45" s="31">
        <f>総括!$B$9</f>
        <v>0</v>
      </c>
      <c r="K45" s="31">
        <f t="shared" si="1"/>
        <v>0</v>
      </c>
      <c r="L45" s="31"/>
      <c r="M45" s="31"/>
      <c r="N45" s="62"/>
      <c r="O45" s="31"/>
      <c r="P45" s="31"/>
      <c r="Q45" s="31"/>
      <c r="R45" s="55"/>
      <c r="S45" s="55"/>
      <c r="T45" s="55"/>
      <c r="U45" s="55"/>
      <c r="V45" s="55"/>
      <c r="W45" s="55"/>
      <c r="AB45" s="57"/>
      <c r="AC45" s="58"/>
      <c r="AF45" s="59"/>
    </row>
    <row r="46" spans="1:32" ht="19">
      <c r="A46" s="55">
        <v>42</v>
      </c>
      <c r="B46" s="70" t="str">
        <f t="shared" si="0"/>
        <v>〇</v>
      </c>
      <c r="C46" s="56"/>
      <c r="D46" s="31"/>
      <c r="E46" s="31"/>
      <c r="F46" s="31" t="s">
        <v>207</v>
      </c>
      <c r="G46" s="31" t="s">
        <v>367</v>
      </c>
      <c r="H46" s="31"/>
      <c r="I46" s="31" t="s">
        <v>214</v>
      </c>
      <c r="J46" s="31">
        <f>総括!$B$9</f>
        <v>0</v>
      </c>
      <c r="K46" s="31">
        <f t="shared" si="1"/>
        <v>0</v>
      </c>
      <c r="L46" s="31"/>
      <c r="M46" s="31"/>
      <c r="N46" s="62"/>
      <c r="O46" s="31"/>
      <c r="P46" s="31"/>
      <c r="Q46" s="31"/>
      <c r="R46" s="55"/>
      <c r="S46" s="55"/>
      <c r="T46" s="55"/>
      <c r="U46" s="55"/>
      <c r="V46" s="55"/>
      <c r="W46" s="55"/>
      <c r="AB46" s="57"/>
      <c r="AC46" s="58"/>
      <c r="AF46" s="59"/>
    </row>
    <row r="47" spans="1:32" ht="19">
      <c r="A47" s="55">
        <v>43</v>
      </c>
      <c r="B47" s="70" t="str">
        <f t="shared" si="0"/>
        <v>〇</v>
      </c>
      <c r="C47" s="56"/>
      <c r="D47" s="31"/>
      <c r="E47" s="31"/>
      <c r="F47" s="31" t="s">
        <v>207</v>
      </c>
      <c r="G47" s="31" t="s">
        <v>367</v>
      </c>
      <c r="H47" s="31"/>
      <c r="I47" s="31" t="s">
        <v>214</v>
      </c>
      <c r="J47" s="31">
        <f>総括!$B$9</f>
        <v>0</v>
      </c>
      <c r="K47" s="31">
        <f t="shared" si="1"/>
        <v>0</v>
      </c>
      <c r="L47" s="31"/>
      <c r="M47" s="31"/>
      <c r="N47" s="62"/>
      <c r="O47" s="31"/>
      <c r="P47" s="31"/>
      <c r="Q47" s="31"/>
      <c r="R47" s="55"/>
      <c r="S47" s="55"/>
      <c r="T47" s="55"/>
      <c r="U47" s="55"/>
      <c r="V47" s="55"/>
      <c r="W47" s="55"/>
      <c r="AB47" s="57"/>
      <c r="AC47" s="58"/>
      <c r="AF47" s="59"/>
    </row>
    <row r="48" spans="1:32" ht="19">
      <c r="A48" s="55">
        <v>44</v>
      </c>
      <c r="B48" s="70" t="str">
        <f t="shared" si="0"/>
        <v>〇</v>
      </c>
      <c r="C48" s="56"/>
      <c r="D48" s="31"/>
      <c r="E48" s="31"/>
      <c r="F48" s="31" t="s">
        <v>207</v>
      </c>
      <c r="G48" s="31" t="s">
        <v>367</v>
      </c>
      <c r="H48" s="31"/>
      <c r="I48" s="31" t="s">
        <v>214</v>
      </c>
      <c r="J48" s="31">
        <f>総括!$B$9</f>
        <v>0</v>
      </c>
      <c r="K48" s="31">
        <f t="shared" si="1"/>
        <v>0</v>
      </c>
      <c r="L48" s="31"/>
      <c r="M48" s="31"/>
      <c r="N48" s="62"/>
      <c r="O48" s="31"/>
      <c r="P48" s="31"/>
      <c r="Q48" s="31"/>
      <c r="R48" s="55"/>
      <c r="S48" s="55"/>
      <c r="T48" s="55"/>
      <c r="U48" s="55"/>
      <c r="V48" s="55"/>
      <c r="W48" s="55"/>
      <c r="AB48" s="57"/>
      <c r="AC48" s="58"/>
    </row>
    <row r="49" spans="1:32" ht="19">
      <c r="A49" s="55">
        <v>45</v>
      </c>
      <c r="B49" s="70" t="str">
        <f t="shared" si="0"/>
        <v>〇</v>
      </c>
      <c r="C49" s="56"/>
      <c r="D49" s="31"/>
      <c r="E49" s="31"/>
      <c r="F49" s="31" t="s">
        <v>207</v>
      </c>
      <c r="G49" s="31" t="s">
        <v>367</v>
      </c>
      <c r="H49" s="31"/>
      <c r="I49" s="31" t="s">
        <v>214</v>
      </c>
      <c r="J49" s="31">
        <f>総括!$B$9</f>
        <v>0</v>
      </c>
      <c r="K49" s="31">
        <f t="shared" si="1"/>
        <v>0</v>
      </c>
      <c r="L49" s="31"/>
      <c r="M49" s="31"/>
      <c r="N49" s="62"/>
      <c r="O49" s="31"/>
      <c r="P49" s="31"/>
      <c r="Q49" s="31"/>
      <c r="R49" s="55"/>
      <c r="S49" s="55"/>
      <c r="T49" s="55"/>
      <c r="U49" s="55"/>
      <c r="V49" s="55"/>
      <c r="W49" s="55"/>
      <c r="AB49" s="57"/>
      <c r="AC49" s="58"/>
    </row>
    <row r="50" spans="1:32" ht="19">
      <c r="A50" s="55">
        <v>46</v>
      </c>
      <c r="B50" s="70" t="str">
        <f t="shared" si="0"/>
        <v>〇</v>
      </c>
      <c r="C50" s="56"/>
      <c r="D50" s="31"/>
      <c r="E50" s="31"/>
      <c r="F50" s="31" t="s">
        <v>207</v>
      </c>
      <c r="G50" s="31" t="s">
        <v>367</v>
      </c>
      <c r="H50" s="31"/>
      <c r="I50" s="31" t="s">
        <v>214</v>
      </c>
      <c r="J50" s="31">
        <f>総括!$B$9</f>
        <v>0</v>
      </c>
      <c r="K50" s="31">
        <f t="shared" si="1"/>
        <v>0</v>
      </c>
      <c r="L50" s="31"/>
      <c r="M50" s="31"/>
      <c r="N50" s="62"/>
      <c r="O50" s="31"/>
      <c r="P50" s="31"/>
      <c r="Q50" s="31"/>
      <c r="R50" s="55"/>
      <c r="S50" s="55"/>
      <c r="T50" s="55"/>
      <c r="U50" s="55"/>
      <c r="V50" s="55"/>
      <c r="W50" s="55"/>
      <c r="AB50" s="57"/>
      <c r="AC50" s="58"/>
      <c r="AF50" s="59"/>
    </row>
    <row r="51" spans="1:32" ht="19">
      <c r="A51" s="55">
        <v>47</v>
      </c>
      <c r="B51" s="70" t="str">
        <f t="shared" si="0"/>
        <v>〇</v>
      </c>
      <c r="C51" s="56"/>
      <c r="D51" s="31"/>
      <c r="E51" s="31"/>
      <c r="F51" s="31" t="s">
        <v>207</v>
      </c>
      <c r="G51" s="31" t="s">
        <v>367</v>
      </c>
      <c r="H51" s="31"/>
      <c r="I51" s="31" t="s">
        <v>214</v>
      </c>
      <c r="J51" s="31">
        <f>総括!$B$9</f>
        <v>0</v>
      </c>
      <c r="K51" s="31">
        <f t="shared" si="1"/>
        <v>0</v>
      </c>
      <c r="L51" s="31"/>
      <c r="M51" s="31"/>
      <c r="N51" s="62"/>
      <c r="O51" s="31"/>
      <c r="P51" s="31"/>
      <c r="Q51" s="31"/>
      <c r="R51" s="55"/>
      <c r="S51" s="55"/>
      <c r="T51" s="55"/>
      <c r="U51" s="55"/>
      <c r="V51" s="55"/>
      <c r="W51" s="55"/>
      <c r="AB51" s="57"/>
      <c r="AC51" s="58"/>
      <c r="AF51" s="59"/>
    </row>
    <row r="52" spans="1:32" ht="19">
      <c r="A52" s="55">
        <v>48</v>
      </c>
      <c r="B52" s="70" t="str">
        <f t="shared" si="0"/>
        <v>〇</v>
      </c>
      <c r="C52" s="56"/>
      <c r="D52" s="31"/>
      <c r="E52" s="31"/>
      <c r="F52" s="31" t="s">
        <v>207</v>
      </c>
      <c r="G52" s="31" t="s">
        <v>367</v>
      </c>
      <c r="H52" s="31"/>
      <c r="I52" s="31" t="s">
        <v>214</v>
      </c>
      <c r="J52" s="31">
        <f>総括!$B$9</f>
        <v>0</v>
      </c>
      <c r="K52" s="31">
        <f t="shared" si="1"/>
        <v>0</v>
      </c>
      <c r="L52" s="31"/>
      <c r="M52" s="31"/>
      <c r="N52" s="62"/>
      <c r="O52" s="31"/>
      <c r="P52" s="31"/>
      <c r="Q52" s="31"/>
      <c r="R52" s="55"/>
      <c r="S52" s="55"/>
      <c r="T52" s="55"/>
      <c r="U52" s="55"/>
      <c r="V52" s="55"/>
      <c r="W52" s="55"/>
      <c r="AB52" s="57"/>
      <c r="AC52" s="58"/>
      <c r="AF52" s="59"/>
    </row>
    <row r="53" spans="1:32" ht="19">
      <c r="A53" s="55">
        <v>49</v>
      </c>
      <c r="B53" s="70" t="str">
        <f t="shared" si="0"/>
        <v>〇</v>
      </c>
      <c r="C53" s="56"/>
      <c r="D53" s="31"/>
      <c r="E53" s="31"/>
      <c r="F53" s="31" t="s">
        <v>207</v>
      </c>
      <c r="G53" s="31" t="s">
        <v>367</v>
      </c>
      <c r="H53" s="31"/>
      <c r="I53" s="31" t="s">
        <v>214</v>
      </c>
      <c r="J53" s="31">
        <f>総括!$B$9</f>
        <v>0</v>
      </c>
      <c r="K53" s="31">
        <f t="shared" si="1"/>
        <v>0</v>
      </c>
      <c r="L53" s="31"/>
      <c r="M53" s="31"/>
      <c r="N53" s="62"/>
      <c r="O53" s="31"/>
      <c r="P53" s="31"/>
      <c r="Q53" s="31"/>
      <c r="R53" s="55"/>
      <c r="S53" s="55"/>
      <c r="T53" s="55"/>
      <c r="U53" s="55"/>
      <c r="V53" s="55"/>
      <c r="W53" s="55"/>
      <c r="AB53" s="57"/>
      <c r="AC53" s="58"/>
    </row>
    <row r="54" spans="1:32" ht="19">
      <c r="A54" s="55">
        <v>50</v>
      </c>
      <c r="B54" s="70" t="str">
        <f t="shared" si="0"/>
        <v>〇</v>
      </c>
      <c r="C54" s="56"/>
      <c r="D54" s="31"/>
      <c r="E54" s="31"/>
      <c r="F54" s="31" t="s">
        <v>207</v>
      </c>
      <c r="G54" s="31" t="s">
        <v>367</v>
      </c>
      <c r="H54" s="31"/>
      <c r="I54" s="31" t="s">
        <v>214</v>
      </c>
      <c r="J54" s="31">
        <f>総括!$B$9</f>
        <v>0</v>
      </c>
      <c r="K54" s="31">
        <f t="shared" si="1"/>
        <v>0</v>
      </c>
      <c r="L54" s="31"/>
      <c r="M54" s="31"/>
      <c r="N54" s="62"/>
      <c r="O54" s="31"/>
      <c r="P54" s="31"/>
      <c r="Q54" s="31"/>
      <c r="R54" s="55"/>
      <c r="S54" s="55"/>
      <c r="T54" s="55"/>
      <c r="U54" s="55"/>
      <c r="V54" s="55"/>
      <c r="W54" s="55"/>
      <c r="AB54" s="57"/>
      <c r="AC54" s="58"/>
      <c r="AF54" s="59"/>
    </row>
  </sheetData>
  <mergeCells count="2">
    <mergeCell ref="A1:B1"/>
    <mergeCell ref="C1:F1"/>
  </mergeCells>
  <phoneticPr fontId="1"/>
  <conditionalFormatting sqref="C5:C54">
    <cfRule type="expression" dxfId="20" priority="9">
      <formula>$F5="小学女子"</formula>
    </cfRule>
    <cfRule type="expression" dxfId="19" priority="10">
      <formula>F5="女子"</formula>
    </cfRule>
  </conditionalFormatting>
  <conditionalFormatting sqref="C5:Q54">
    <cfRule type="expression" dxfId="18" priority="7">
      <formula>$F5="小学女子"</formula>
    </cfRule>
    <cfRule type="expression" dxfId="17" priority="8">
      <formula>$F5="女子"</formula>
    </cfRule>
  </conditionalFormatting>
  <conditionalFormatting sqref="S5">
    <cfRule type="expression" dxfId="16" priority="5">
      <formula>$F5="小学女子"</formula>
    </cfRule>
    <cfRule type="expression" dxfId="15" priority="6">
      <formula>$F5="女子"</formula>
    </cfRule>
  </conditionalFormatting>
  <conditionalFormatting sqref="U5">
    <cfRule type="expression" dxfId="14" priority="3">
      <formula>$F5="小学女子"</formula>
    </cfRule>
    <cfRule type="expression" dxfId="13" priority="4">
      <formula>$F5="女子"</formula>
    </cfRule>
  </conditionalFormatting>
  <conditionalFormatting sqref="W5">
    <cfRule type="expression" dxfId="12" priority="1">
      <formula>$F5="小学女子"</formula>
    </cfRule>
    <cfRule type="expression" dxfId="11" priority="2">
      <formula>$F5="女子"</formula>
    </cfRule>
  </conditionalFormatting>
  <dataValidations count="4">
    <dataValidation imeMode="halfKatakana" allowBlank="1" showInputMessage="1" showErrorMessage="1" sqref="E5:E54" xr:uid="{00000000-0002-0000-0400-000000000000}"/>
    <dataValidation type="list" allowBlank="1" showInputMessage="1" showErrorMessage="1" sqref="L5:L54" xr:uid="{00000000-0002-0000-0400-000001000000}">
      <formula1>INDIRECT(G5)</formula1>
    </dataValidation>
    <dataValidation type="list" allowBlank="1" showInputMessage="1" showErrorMessage="1" sqref="M5:M54 P5:P54" xr:uid="{00000000-0002-0000-0400-000002000000}">
      <formula1>INDIRECT(L5)</formula1>
    </dataValidation>
    <dataValidation type="list" allowBlank="1" showInputMessage="1" showErrorMessage="1" sqref="O5:O54" xr:uid="{F97D6997-4743-4240-B63C-74F7BD7C4B3B}">
      <formula1>INDIRECT(G5)</formula1>
    </dataValidation>
  </dataValidations>
  <pageMargins left="0.7" right="0.7" top="0.75" bottom="0.75" header="0.3" footer="0.3"/>
  <pageSetup paperSize="9" scale="56" orientation="portrait" horizontalDpi="4294967293"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3000000}">
          <x14:formula1>
            <xm:f>システムシート!$K$4:$K$5</xm:f>
          </x14:formula1>
          <xm:sqref>F5:F54</xm:sqref>
        </x14:dataValidation>
        <x14:dataValidation type="list" allowBlank="1" showInputMessage="1" showErrorMessage="1" xr:uid="{0E7308F7-6C61-42C9-8FE2-4D51FEE50763}">
          <x14:formula1>
            <xm:f>システムシート!$L$4:$L$9</xm:f>
          </x14:formula1>
          <xm:sqref>G5:G54</xm:sqref>
        </x14:dataValidation>
        <x14:dataValidation type="list" allowBlank="1" showInputMessage="1" showErrorMessage="1" xr:uid="{00000000-0002-0000-0400-000005000000}">
          <x14:formula1>
            <xm:f>システムシート!$Q$4:$Q$50</xm:f>
          </x14:formula1>
          <xm:sqref>I5:I54</xm:sqref>
        </x14:dataValidation>
        <x14:dataValidation type="list" allowBlank="1" showInputMessage="1" showErrorMessage="1" xr:uid="{00000000-0002-0000-0400-000006000000}">
          <x14:formula1>
            <xm:f>システムシート!$R$4:$R$14</xm:f>
          </x14:formula1>
          <xm:sqref>J5:J54</xm:sqref>
        </x14:dataValidation>
        <x14:dataValidation type="list" allowBlank="1" showInputMessage="1" showErrorMessage="1" xr:uid="{00000000-0002-0000-0400-000008000000}">
          <x14:formula1>
            <xm:f>システムシート!$AO$4:$AO$12</xm:f>
          </x14:formula1>
          <xm:sqref>R5:R54 T5:T54 V5:V54</xm:sqref>
        </x14:dataValidation>
        <x14:dataValidation type="list" allowBlank="1" showInputMessage="1" showErrorMessage="1" xr:uid="{00000000-0002-0000-0400-000009000000}">
          <x14:formula1>
            <xm:f>システムシート!$J$4:$J$5</xm:f>
          </x14:formula1>
          <xm:sqref>B5:B53</xm:sqref>
        </x14:dataValidation>
        <x14:dataValidation type="list" allowBlank="1" showInputMessage="1" showErrorMessage="1" xr:uid="{B1CA71F4-77F7-4F8D-84FD-5FAAC0E1338B}">
          <x14:formula1>
            <xm:f>システムシート!$M$4:$M$9</xm:f>
          </x14:formula1>
          <xm:sqref>H5:H54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74"/>
  <sheetViews>
    <sheetView topLeftCell="A55" zoomScale="73" zoomScaleNormal="73" workbookViewId="0">
      <selection activeCell="B74" sqref="B74"/>
    </sheetView>
  </sheetViews>
  <sheetFormatPr defaultRowHeight="13"/>
  <cols>
    <col min="1" max="1" width="31" bestFit="1" customWidth="1"/>
    <col min="2" max="2" width="12.08984375" style="28" bestFit="1" customWidth="1"/>
  </cols>
  <sheetData>
    <row r="1" spans="1:2">
      <c r="B1" s="28" t="str">
        <f>総括!L1</f>
        <v>*</v>
      </c>
    </row>
    <row r="2" spans="1:2">
      <c r="B2" s="29">
        <f>総括!F12</f>
        <v>0</v>
      </c>
    </row>
    <row r="3" spans="1:2">
      <c r="B3" s="29" t="s">
        <v>20</v>
      </c>
    </row>
    <row r="4" spans="1:2" ht="16.5">
      <c r="A4" s="27" t="str">
        <f>システムシート!A3&amp;システムシート!B3</f>
        <v>A組６年男１００ｍ</v>
      </c>
      <c r="B4" s="30">
        <f>COUNTIFS(男!$L$5:$L$54,システムシート!A3,男!$M$5:$M$54,システムシート!B3)+COUNTIFS(男!$O$5:$O$54,システムシート!A3,男!$P$5:$P$54,システムシート!B3)</f>
        <v>0</v>
      </c>
    </row>
    <row r="5" spans="1:2" ht="16.5">
      <c r="A5" s="27" t="str">
        <f>システムシート!A4&amp;システムシート!B4</f>
        <v>A組６年男１５００ｍ</v>
      </c>
      <c r="B5" s="30">
        <f>COUNTIFS(男!$L$5:$L$54,システムシート!A4,男!$M$5:$M$54,システムシート!B4)+COUNTIFS(男!$O$5:$O$54,システムシート!A4,男!$P$5:$P$54,システムシート!B4)</f>
        <v>0</v>
      </c>
    </row>
    <row r="6" spans="1:2" ht="16.5">
      <c r="A6" s="27" t="str">
        <f>システムシート!A5&amp;システムシート!B5</f>
        <v>A組６年男走幅跳</v>
      </c>
      <c r="B6" s="30">
        <f>COUNTIFS(男!$L$5:$L$54,システムシート!A5,男!$M$5:$M$54,システムシート!B5)+COUNTIFS(男!$O$5:$O$54,システムシート!A5,男!$P$5:$P$54,システムシート!B5)</f>
        <v>0</v>
      </c>
    </row>
    <row r="7" spans="1:2" ht="16.5">
      <c r="A7" s="27" t="str">
        <f>システムシート!A6&amp;システムシート!B6</f>
        <v>A組６年男ｼﾞｬﾍﾞﾘｯｸﾎﾞｰﾙ</v>
      </c>
      <c r="B7" s="30">
        <f>COUNTIFS(男!$L$5:$L$54,システムシート!A6,男!$M$5:$M$54,システムシート!B6)+COUNTIFS(男!$O$5:$O$54,システムシート!A6,男!$P$5:$P$54,システムシート!B6)</f>
        <v>0</v>
      </c>
    </row>
    <row r="8" spans="1:2" ht="16.5">
      <c r="A8" s="27" t="str">
        <f>システムシート!A7&amp;システムシート!B7</f>
        <v>B組６年男１００ｍ</v>
      </c>
      <c r="B8" s="30">
        <f>COUNTIFS(男!$L$5:$L$54,システムシート!A7,男!$M$5:$M$54,システムシート!B7)+COUNTIFS(男!$O$5:$O$54,システムシート!A7,男!$P$5:$P$54,システムシート!B7)</f>
        <v>0</v>
      </c>
    </row>
    <row r="9" spans="1:2" ht="16.5">
      <c r="A9" s="27" t="str">
        <f>システムシート!A8&amp;システムシート!B8</f>
        <v>B組６年男１５００ｍ</v>
      </c>
      <c r="B9" s="30">
        <f>COUNTIFS(男!$L$5:$L$54,システムシート!A8,男!$M$5:$M$54,システムシート!B8)+COUNTIFS(男!$O$5:$O$54,システムシート!A8,男!$P$5:$P$54,システムシート!B8)</f>
        <v>0</v>
      </c>
    </row>
    <row r="10" spans="1:2" ht="16.5">
      <c r="A10" s="27" t="str">
        <f>システムシート!A9&amp;システムシート!B9</f>
        <v>B組６年男走幅跳</v>
      </c>
      <c r="B10" s="30">
        <f>COUNTIFS(男!$L$5:$L$54,システムシート!A9,男!$M$5:$M$54,システムシート!B9)+COUNTIFS(男!$O$5:$O$54,システムシート!A9,男!$P$5:$P$54,システムシート!B9)</f>
        <v>0</v>
      </c>
    </row>
    <row r="11" spans="1:2" ht="16.5">
      <c r="A11" s="27" t="str">
        <f>システムシート!A10&amp;システムシート!B10</f>
        <v>B組６年男ｼﾞｬﾍﾞﾘｯｸﾎﾞｰﾙ</v>
      </c>
      <c r="B11" s="30">
        <f>COUNTIFS(男!$L$5:$L$54,システムシート!A10,男!$M$5:$M$54,システムシート!B10)+COUNTIFS(男!$O$5:$O$54,システムシート!A10,男!$P$5:$P$54,システムシート!B10)</f>
        <v>0</v>
      </c>
    </row>
    <row r="12" spans="1:2" ht="16.5">
      <c r="A12" s="27" t="str">
        <f>システムシート!A11&amp;システムシート!B11</f>
        <v>A組５年男１００ｍ</v>
      </c>
      <c r="B12" s="30">
        <f>COUNTIFS(男!$L$5:$L$54,システムシート!A11,男!$M$5:$M$54,システムシート!B11)+COUNTIFS(男!$O$5:$O$54,システムシート!A11,男!$P$5:$P$54,システムシート!B11)</f>
        <v>0</v>
      </c>
    </row>
    <row r="13" spans="1:2" ht="16.5">
      <c r="A13" s="27" t="str">
        <f>システムシート!A12&amp;システムシート!B12</f>
        <v>A組５年男１５００ｍ</v>
      </c>
      <c r="B13" s="30">
        <f>COUNTIFS(男!$L$5:$L$54,システムシート!A12,男!$M$5:$M$54,システムシート!B12)+COUNTIFS(男!$O$5:$O$54,システムシート!A12,男!$P$5:$P$54,システムシート!B12)</f>
        <v>0</v>
      </c>
    </row>
    <row r="14" spans="1:2" ht="16.5">
      <c r="A14" s="27" t="str">
        <f>システムシート!A13&amp;システムシート!B13</f>
        <v>A組５年男走幅跳</v>
      </c>
      <c r="B14" s="30">
        <f>COUNTIFS(男!$L$5:$L$54,システムシート!A13,男!$M$5:$M$54,システムシート!B13)+COUNTIFS(男!$O$5:$O$54,システムシート!A13,男!$P$5:$P$54,システムシート!B13)</f>
        <v>0</v>
      </c>
    </row>
    <row r="15" spans="1:2" ht="16.5">
      <c r="A15" s="27" t="str">
        <f>システムシート!A14&amp;システムシート!B14</f>
        <v>A組５年男ｼﾞｬﾍﾞﾘｯｸﾎﾞｰﾙ</v>
      </c>
      <c r="B15" s="30">
        <f>COUNTIFS(男!$L$5:$L$54,システムシート!A14,男!$M$5:$M$54,システムシート!B14)+COUNTIFS(男!$O$5:$O$54,システムシート!A14,男!$P$5:$P$54,システムシート!B14)</f>
        <v>0</v>
      </c>
    </row>
    <row r="16" spans="1:2" ht="16.5">
      <c r="A16" s="27" t="str">
        <f>システムシート!A15&amp;システムシート!B15</f>
        <v>B組５年男１００ｍ</v>
      </c>
      <c r="B16" s="30">
        <f>COUNTIFS(男!$L$5:$L$54,システムシート!A15,男!$M$5:$M$54,システムシート!B15)+COUNTIFS(男!$O$5:$O$54,システムシート!A15,男!$P$5:$P$54,システムシート!B15)</f>
        <v>0</v>
      </c>
    </row>
    <row r="17" spans="1:2" ht="16.5">
      <c r="A17" s="27" t="str">
        <f>システムシート!A16&amp;システムシート!B16</f>
        <v>B組５年男１５００ｍ</v>
      </c>
      <c r="B17" s="30">
        <f>COUNTIFS(男!$L$5:$L$54,システムシート!A16,男!$M$5:$M$54,システムシート!B16)+COUNTIFS(男!$O$5:$O$54,システムシート!A16,男!$P$5:$P$54,システムシート!B16)</f>
        <v>0</v>
      </c>
    </row>
    <row r="18" spans="1:2" ht="16.5">
      <c r="A18" s="27" t="str">
        <f>システムシート!A17&amp;システムシート!B17</f>
        <v>B組５年男走幅跳</v>
      </c>
      <c r="B18" s="30">
        <f>COUNTIFS(男!$L$5:$L$54,システムシート!A17,男!$M$5:$M$54,システムシート!B17)+COUNTIFS(男!$O$5:$O$54,システムシート!A17,男!$P$5:$P$54,システムシート!B17)</f>
        <v>0</v>
      </c>
    </row>
    <row r="19" spans="1:2" ht="16.5">
      <c r="A19" s="27" t="str">
        <f>システムシート!A18&amp;システムシート!B18</f>
        <v>B組５年男ｼﾞｬﾍﾞﾘｯｸﾎﾞｰﾙ</v>
      </c>
      <c r="B19" s="30">
        <f>COUNTIFS(男!$L$5:$L$54,システムシート!A18,男!$M$5:$M$54,システムシート!B18)+COUNTIFS(男!$O$5:$O$54,システムシート!A18,男!$P$5:$P$54,システムシート!B18)</f>
        <v>0</v>
      </c>
    </row>
    <row r="20" spans="1:2" ht="16.5">
      <c r="A20" s="27" t="str">
        <f>システムシート!A19&amp;システムシート!B19</f>
        <v>A組４年男１００ｍ</v>
      </c>
      <c r="B20" s="30">
        <f>COUNTIFS(男!$L$5:$L$54,システムシート!A19,男!$M$5:$M$54,システムシート!B19)+COUNTIFS(男!$O$5:$O$54,システムシート!A19,男!$P$5:$P$54,システムシート!B19)</f>
        <v>0</v>
      </c>
    </row>
    <row r="21" spans="1:2" ht="16.5">
      <c r="A21" s="27" t="str">
        <f>システムシート!A20&amp;システムシート!B20</f>
        <v>A組４年男８００ｍ</v>
      </c>
      <c r="B21" s="30">
        <f>COUNTIFS(男!$L$5:$L$54,システムシート!A20,男!$M$5:$M$54,システムシート!B20)+COUNTIFS(男!$O$5:$O$54,システムシート!A20,男!$P$5:$P$54,システムシート!B20)</f>
        <v>0</v>
      </c>
    </row>
    <row r="22" spans="1:2" ht="16.5">
      <c r="A22" s="27" t="str">
        <f>システムシート!A21&amp;システムシート!B21</f>
        <v>A組４年男走幅跳</v>
      </c>
      <c r="B22" s="30">
        <f>COUNTIFS(男!$L$5:$L$54,システムシート!A21,男!$M$5:$M$54,システムシート!B21)+COUNTIFS(男!$O$5:$O$54,システムシート!A21,男!$P$5:$P$54,システムシート!B21)</f>
        <v>0</v>
      </c>
    </row>
    <row r="23" spans="1:2" ht="16.5">
      <c r="A23" s="27" t="str">
        <f>システムシート!A22&amp;システムシート!B22</f>
        <v>B組４年男１００ｍ</v>
      </c>
      <c r="B23" s="30">
        <f>COUNTIFS(男!$L$5:$L$54,システムシート!A22,男!$M$5:$M$54,システムシート!B22)+COUNTIFS(男!$O$5:$O$54,システムシート!A22,男!$P$5:$P$54,システムシート!B22)</f>
        <v>0</v>
      </c>
    </row>
    <row r="24" spans="1:2" ht="16.5">
      <c r="A24" s="27" t="str">
        <f>システムシート!A23&amp;システムシート!B23</f>
        <v>B組４年男８００ｍ</v>
      </c>
      <c r="B24" s="30">
        <f>COUNTIFS(男!$L$5:$L$54,システムシート!A23,男!$M$5:$M$54,システムシート!B23)+COUNTIFS(男!$O$5:$O$54,システムシート!A23,男!$P$5:$P$54,システムシート!B23)</f>
        <v>0</v>
      </c>
    </row>
    <row r="25" spans="1:2" ht="16.5">
      <c r="A25" s="27" t="str">
        <f>システムシート!A24&amp;システムシート!B24</f>
        <v>B組４年男走幅跳</v>
      </c>
      <c r="B25" s="30">
        <f>COUNTIFS(男!$L$5:$L$54,システムシート!A24,男!$M$5:$M$54,システムシート!B24)+COUNTIFS(男!$O$5:$O$54,システムシート!A24,男!$P$5:$P$54,システムシート!B24)</f>
        <v>0</v>
      </c>
    </row>
    <row r="26" spans="1:2" ht="16.5">
      <c r="A26" s="27" t="str">
        <f>システムシート!A25&amp;システムシート!B25</f>
        <v>A組３年男１００ｍ</v>
      </c>
      <c r="B26" s="30">
        <f>COUNTIFS(男!$L$5:$L$54,システムシート!A25,男!$M$5:$M$54,システムシート!B25)+COUNTIFS(男!$O$5:$O$54,システムシート!A25,男!$P$5:$P$54,システムシート!B25)</f>
        <v>0</v>
      </c>
    </row>
    <row r="27" spans="1:2" ht="16.5">
      <c r="A27" s="27" t="str">
        <f>システムシート!A26&amp;システムシート!B26</f>
        <v>A組３年男８００ｍ</v>
      </c>
      <c r="B27" s="30">
        <f>COUNTIFS(男!$L$5:$L$54,システムシート!A26,男!$M$5:$M$54,システムシート!B26)+COUNTIFS(男!$O$5:$O$54,システムシート!A26,男!$P$5:$P$54,システムシート!B26)</f>
        <v>0</v>
      </c>
    </row>
    <row r="28" spans="1:2" ht="16.5">
      <c r="A28" s="27" t="str">
        <f>システムシート!A27&amp;システムシート!B27</f>
        <v>A組３年男走幅跳</v>
      </c>
      <c r="B28" s="30">
        <f>COUNTIFS(男!$L$5:$L$54,システムシート!A27,男!$M$5:$M$54,システムシート!B27)+COUNTIFS(男!$O$5:$O$54,システムシート!A27,男!$P$5:$P$54,システムシート!B27)</f>
        <v>0</v>
      </c>
    </row>
    <row r="29" spans="1:2" ht="16.5">
      <c r="A29" s="27" t="str">
        <f>システムシート!A28&amp;システムシート!B28</f>
        <v>B組３年男１００ｍ</v>
      </c>
      <c r="B29" s="30">
        <f>COUNTIFS(男!$L$5:$L$54,システムシート!A28,男!$M$5:$M$54,システムシート!B28)+COUNTIFS(男!$O$5:$O$54,システムシート!A28,男!$P$5:$P$54,システムシート!B28)</f>
        <v>0</v>
      </c>
    </row>
    <row r="30" spans="1:2" ht="16.5">
      <c r="A30" s="27" t="str">
        <f>システムシート!A29&amp;システムシート!B29</f>
        <v>B組３年男８００ｍ</v>
      </c>
      <c r="B30" s="30">
        <f>COUNTIFS(男!$L$5:$L$54,システムシート!A29,男!$M$5:$M$54,システムシート!B29)+COUNTIFS(男!$O$5:$O$54,システムシート!A29,男!$P$5:$P$54,システムシート!B29)</f>
        <v>0</v>
      </c>
    </row>
    <row r="31" spans="1:2" ht="16.5">
      <c r="A31" s="27" t="str">
        <f>システムシート!A30&amp;システムシート!B30</f>
        <v>B組３年男走幅跳</v>
      </c>
      <c r="B31" s="30">
        <f>COUNTIFS(男!$L$5:$L$54,システムシート!A30,男!$M$5:$M$54,システムシート!B30)+COUNTIFS(男!$O$5:$O$54,システムシート!A30,男!$P$5:$P$54,システムシート!B30)</f>
        <v>0</v>
      </c>
    </row>
    <row r="32" spans="1:2" ht="16.5">
      <c r="A32" s="27" t="str">
        <f>システムシート!A31&amp;システムシート!B31</f>
        <v>共通２年男１００ｍ</v>
      </c>
      <c r="B32" s="30">
        <f>COUNTIFS(男!$L$5:$L$54,システムシート!A31,男!$M$5:$M$54,システムシート!B31)+COUNTIFS(男!$O$5:$O$54,システムシート!A31,男!$P$5:$P$54,システムシート!B31)</f>
        <v>0</v>
      </c>
    </row>
    <row r="33" spans="1:5" ht="16.5">
      <c r="A33" s="27" t="str">
        <f>システムシート!A32&amp;システムシート!B32</f>
        <v>共通１年男１００ｍ</v>
      </c>
      <c r="B33" s="30">
        <f>COUNTIFS(男!$L$5:$L$54,システムシート!A32,男!$M$5:$M$54,システムシート!B32)+COUNTIFS(男!$O$5:$O$54,システムシート!A32,男!$P$5:$P$54,システムシート!B32)</f>
        <v>0</v>
      </c>
      <c r="C33" s="30"/>
      <c r="D33" s="30"/>
      <c r="E33" s="30"/>
    </row>
    <row r="34" spans="1:5" ht="16.5">
      <c r="A34" s="27" t="str">
        <f>システムシート!A33&amp;システムシート!B33</f>
        <v/>
      </c>
      <c r="B34" s="30">
        <f>COUNTIFS(男!$L$5:$L$54,システムシート!A33,男!$M$5:$M$54,システムシート!B33)+COUNTIFS(男!$O$5:$O$54,システムシート!A33,男!$P$5:$P$54,システムシート!B33)</f>
        <v>0</v>
      </c>
      <c r="C34" s="30"/>
      <c r="D34" s="30"/>
      <c r="E34" s="30"/>
    </row>
    <row r="35" spans="1:5" ht="16.5">
      <c r="A35" s="27" t="str">
        <f>システムシート!A34&amp;システムシート!B34</f>
        <v/>
      </c>
      <c r="B35" s="30">
        <f>COUNTIFS(男!$L$5:$L$54,システムシート!A34,男!$M$5:$M$54,システムシート!B34)+COUNTIFS(男!$O$5:$O$54,システムシート!A34,男!$P$5:$P$54,システムシート!B34)</f>
        <v>0</v>
      </c>
      <c r="C35" s="30"/>
      <c r="D35" s="30"/>
      <c r="E35" s="30"/>
    </row>
    <row r="36" spans="1:5" ht="16.5">
      <c r="A36" s="27" t="str">
        <f>システムシート!A35&amp;システムシート!B35</f>
        <v/>
      </c>
      <c r="B36" s="30"/>
      <c r="C36" s="30"/>
      <c r="D36" s="30"/>
      <c r="E36" s="30"/>
    </row>
    <row r="37" spans="1:5" ht="16.5">
      <c r="A37" s="27" t="str">
        <f>システムシート!A36&amp;システムシート!B36</f>
        <v/>
      </c>
      <c r="B37" s="30"/>
      <c r="C37" s="30"/>
      <c r="D37" s="30"/>
      <c r="E37" s="30"/>
    </row>
    <row r="38" spans="1:5" ht="16.5">
      <c r="A38" s="27" t="str">
        <f>システムシート!A37&amp;システムシート!B37</f>
        <v/>
      </c>
      <c r="B38" s="30"/>
      <c r="C38" s="30"/>
      <c r="D38" s="30"/>
      <c r="E38" s="30"/>
    </row>
    <row r="39" spans="1:5" ht="16.5">
      <c r="A39" s="27"/>
      <c r="B39" s="30"/>
      <c r="C39" s="30"/>
      <c r="D39" s="30"/>
      <c r="E39" s="30"/>
    </row>
    <row r="40" spans="1:5" ht="16.5">
      <c r="A40" s="80" t="str">
        <f>システムシート!D3&amp;システムシート!E3</f>
        <v>A組６年女１００ｍ</v>
      </c>
      <c r="B40" s="30">
        <f>COUNTIFS(女!$L$5:$L$54,システムシート!D5,女!$M$5:$M$54,システムシート!E3)+COUNTIFS(女!$O$5:$O$54,システムシート!D5,女!$P$5:$P$54,システムシート!E3)</f>
        <v>1</v>
      </c>
      <c r="C40" s="30"/>
      <c r="D40" s="30"/>
      <c r="E40" s="30"/>
    </row>
    <row r="41" spans="1:5" ht="16.5">
      <c r="A41" s="80" t="str">
        <f>システムシート!D4&amp;システムシート!E4</f>
        <v>A組６年女８００ｍ</v>
      </c>
      <c r="B41" s="30">
        <f>COUNTIFS(女!$L$5:$L$54,システムシート!D6,女!$M$5:$M$54,システムシート!E4)+COUNTIFS(女!$O$5:$O$54,システムシート!D6,女!$P$5:$P$54,システムシート!E4)</f>
        <v>0</v>
      </c>
      <c r="C41" s="30"/>
      <c r="D41" s="30"/>
      <c r="E41" s="30"/>
    </row>
    <row r="42" spans="1:5" ht="16.5">
      <c r="A42" s="80" t="str">
        <f>システムシート!D5&amp;システムシート!E5</f>
        <v>A組６年女走幅跳</v>
      </c>
      <c r="B42" s="30">
        <f>COUNTIFS(女!$L$5:$L$54,システムシート!D7,女!$M$5:$M$54,システムシート!E5)+COUNTIFS(女!$O$5:$O$54,システムシート!D7,女!$P$5:$P$54,システムシート!E5)</f>
        <v>0</v>
      </c>
      <c r="C42" s="30"/>
      <c r="D42" s="30"/>
      <c r="E42" s="30"/>
    </row>
    <row r="43" spans="1:5" ht="16.5">
      <c r="A43" s="80" t="str">
        <f>システムシート!D6&amp;システムシート!E6</f>
        <v>A組６年女ｼﾞｬﾍﾞﾘｯｸﾎﾞｰﾙ</v>
      </c>
      <c r="B43" s="30">
        <f>COUNTIFS(女!$L$5:$L$54,システムシート!D8,女!$M$5:$M$54,システムシート!E6)+COUNTIFS(女!$O$5:$O$54,システムシート!D8,女!$P$5:$P$54,システムシート!E6)</f>
        <v>0</v>
      </c>
      <c r="C43" s="30"/>
      <c r="D43" s="30"/>
      <c r="E43" s="30"/>
    </row>
    <row r="44" spans="1:5" ht="16.5">
      <c r="A44" s="80" t="str">
        <f>システムシート!D7&amp;システムシート!E7</f>
        <v>B組６年女１００ｍ</v>
      </c>
      <c r="B44" s="30">
        <f>COUNTIFS(女!$L$5:$L$54,システムシート!D9,女!$M$5:$M$54,システムシート!E7)+COUNTIFS(女!$O$5:$O$54,システムシート!D9,女!$P$5:$P$54,システムシート!E7)</f>
        <v>0</v>
      </c>
      <c r="C44" s="30"/>
    </row>
    <row r="45" spans="1:5" ht="16.5">
      <c r="A45" s="80" t="str">
        <f>システムシート!D8&amp;システムシート!E8</f>
        <v>B組６年女８００ｍ</v>
      </c>
      <c r="B45" s="30">
        <f>COUNTIFS(女!$L$5:$L$54,システムシート!D10,女!$M$5:$M$54,システムシート!E8)+COUNTIFS(女!$O$5:$O$54,システムシート!D10,女!$P$5:$P$54,システムシート!E8)</f>
        <v>0</v>
      </c>
    </row>
    <row r="46" spans="1:5" ht="16.5">
      <c r="A46" s="80" t="str">
        <f>システムシート!D9&amp;システムシート!E9</f>
        <v>B組６年女走幅跳</v>
      </c>
      <c r="B46" s="30">
        <f>COUNTIFS(女!$L$5:$L$54,システムシート!D11,女!$M$5:$M$54,システムシート!E9)+COUNTIFS(女!$O$5:$O$54,システムシート!D11,女!$P$5:$P$54,システムシート!E9)</f>
        <v>0</v>
      </c>
    </row>
    <row r="47" spans="1:5" ht="16.5">
      <c r="A47" s="80" t="str">
        <f>システムシート!D10&amp;システムシート!E10</f>
        <v>B組６年女ｼﾞｬﾍﾞﾘｯｸﾎﾞｰﾙ</v>
      </c>
      <c r="B47" s="30">
        <f>COUNTIFS(女!$L$5:$L$54,システムシート!D12,女!$M$5:$M$54,システムシート!E10)+COUNTIFS(女!$O$5:$O$54,システムシート!D12,女!$P$5:$P$54,システムシート!E10)</f>
        <v>0</v>
      </c>
    </row>
    <row r="48" spans="1:5" ht="16.5">
      <c r="A48" s="80" t="str">
        <f>システムシート!D11&amp;システムシート!E11</f>
        <v>A組５年女１００ｍ</v>
      </c>
      <c r="B48" s="30">
        <f>COUNTIFS(女!$L$5:$L$54,システムシート!D13,女!$M$5:$M$54,システムシート!E11)+COUNTIFS(女!$O$5:$O$54,システムシート!D13,女!$P$5:$P$54,システムシート!E11)</f>
        <v>0</v>
      </c>
    </row>
    <row r="49" spans="1:2" ht="16.5">
      <c r="A49" s="80" t="str">
        <f>システムシート!D12&amp;システムシート!E12</f>
        <v>A組５年女８００ｍ</v>
      </c>
      <c r="B49" s="30">
        <f>COUNTIFS(女!$L$5:$L$54,システムシート!D14,女!$M$5:$M$54,システムシート!E12)+COUNTIFS(女!$O$5:$O$54,システムシート!D14,女!$P$5:$P$54,システムシート!E12)</f>
        <v>0</v>
      </c>
    </row>
    <row r="50" spans="1:2" ht="16.5">
      <c r="A50" s="80" t="str">
        <f>システムシート!D13&amp;システムシート!E13</f>
        <v>A組５年女走幅跳</v>
      </c>
      <c r="B50" s="30">
        <f>COUNTIFS(女!$L$5:$L$54,システムシート!D15,女!$M$5:$M$54,システムシート!E13)+COUNTIFS(女!$O$5:$O$54,システムシート!D15,女!$P$5:$P$54,システムシート!E13)</f>
        <v>0</v>
      </c>
    </row>
    <row r="51" spans="1:2" ht="16.5">
      <c r="A51" s="80" t="str">
        <f>システムシート!D14&amp;システムシート!E14</f>
        <v>A組５年女ｼﾞｬﾍﾞﾘｯｸﾎﾞｰﾙ</v>
      </c>
      <c r="B51" s="30">
        <f>COUNTIFS(女!$L$5:$L$54,システムシート!D16,女!$M$5:$M$54,システムシート!E14)+COUNTIFS(女!$O$5:$O$54,システムシート!D16,女!$P$5:$P$54,システムシート!E14)</f>
        <v>0</v>
      </c>
    </row>
    <row r="52" spans="1:2" ht="16.5">
      <c r="A52" s="80" t="str">
        <f>システムシート!D15&amp;システムシート!E15</f>
        <v>B組５年女１００ｍ</v>
      </c>
      <c r="B52" s="30">
        <f>COUNTIFS(女!$L$5:$L$54,システムシート!D17,女!$M$5:$M$54,システムシート!E15)+COUNTIFS(女!$O$5:$O$54,システムシート!D17,女!$P$5:$P$54,システムシート!E15)</f>
        <v>0</v>
      </c>
    </row>
    <row r="53" spans="1:2" ht="16.5">
      <c r="A53" s="80" t="str">
        <f>システムシート!D16&amp;システムシート!E16</f>
        <v>B組５年女８００ｍ</v>
      </c>
      <c r="B53" s="30">
        <f>COUNTIFS(女!$L$5:$L$54,システムシート!D18,女!$M$5:$M$54,システムシート!E16)+COUNTIFS(女!$O$5:$O$54,システムシート!D18,女!$P$5:$P$54,システムシート!E16)</f>
        <v>0</v>
      </c>
    </row>
    <row r="54" spans="1:2" ht="16.5">
      <c r="A54" s="80" t="str">
        <f>システムシート!D17&amp;システムシート!E17</f>
        <v>B組５年女走幅跳</v>
      </c>
      <c r="B54" s="30">
        <f>COUNTIFS(女!$L$5:$L$54,システムシート!D19,女!$M$5:$M$54,システムシート!E17)+COUNTIFS(女!$O$5:$O$54,システムシート!D19,女!$P$5:$P$54,システムシート!E17)</f>
        <v>0</v>
      </c>
    </row>
    <row r="55" spans="1:2" ht="16.5">
      <c r="A55" s="80" t="str">
        <f>システムシート!D18&amp;システムシート!E18</f>
        <v>B組５年女ｼﾞｬﾍﾞﾘｯｸﾎﾞｰﾙ</v>
      </c>
      <c r="B55" s="30">
        <f>COUNTIFS(女!$L$5:$L$54,システムシート!D20,女!$M$5:$M$54,システムシート!E18)+COUNTIFS(女!$O$5:$O$54,システムシート!D20,女!$P$5:$P$54,システムシート!E18)</f>
        <v>0</v>
      </c>
    </row>
    <row r="56" spans="1:2" ht="16.5">
      <c r="A56" s="80" t="str">
        <f>システムシート!D19&amp;システムシート!E19</f>
        <v>A組４年女１００ｍ</v>
      </c>
      <c r="B56" s="30">
        <f>COUNTIFS(女!$L$5:$L$54,システムシート!D21,女!$M$5:$M$54,システムシート!E19)+COUNTIFS(女!$O$5:$O$54,システムシート!D21,女!$P$5:$P$54,システムシート!E19)</f>
        <v>0</v>
      </c>
    </row>
    <row r="57" spans="1:2" ht="16.5">
      <c r="A57" s="80" t="str">
        <f>システムシート!D20&amp;システムシート!E20</f>
        <v>A組４年女８００ｍ</v>
      </c>
      <c r="B57" s="30">
        <f>COUNTIFS(女!$L$5:$L$54,システムシート!D22,女!$M$5:$M$54,システムシート!E20)+COUNTIFS(女!$O$5:$O$54,システムシート!D22,女!$P$5:$P$54,システムシート!E20)</f>
        <v>0</v>
      </c>
    </row>
    <row r="58" spans="1:2" ht="16.5">
      <c r="A58" s="80" t="str">
        <f>システムシート!D21&amp;システムシート!E21</f>
        <v>A組４年女走幅跳</v>
      </c>
      <c r="B58" s="30">
        <f>COUNTIFS(女!$L$5:$L$54,システムシート!D23,女!$M$5:$M$54,システムシート!E21)+COUNTIFS(女!$O$5:$O$54,システムシート!D23,女!$P$5:$P$54,システムシート!E21)</f>
        <v>0</v>
      </c>
    </row>
    <row r="59" spans="1:2" ht="16.5">
      <c r="A59" s="80" t="str">
        <f>システムシート!D22&amp;システムシート!E22</f>
        <v>B組４年女１００ｍ</v>
      </c>
      <c r="B59" s="30">
        <f>COUNTIFS(女!$L$5:$L$54,システムシート!D24,女!$M$5:$M$54,システムシート!E22)+COUNTIFS(女!$O$5:$O$54,システムシート!D24,女!$P$5:$P$54,システムシート!E22)</f>
        <v>0</v>
      </c>
    </row>
    <row r="60" spans="1:2" ht="16.5">
      <c r="A60" s="80" t="str">
        <f>システムシート!D23&amp;システムシート!E23</f>
        <v>B組４年女８００ｍ</v>
      </c>
      <c r="B60" s="30">
        <f>COUNTIFS(女!$L$5:$L$54,システムシート!D25,女!$M$5:$M$54,システムシート!E23)+COUNTIFS(女!$O$5:$O$54,システムシート!D25,女!$P$5:$P$54,システムシート!E23)</f>
        <v>0</v>
      </c>
    </row>
    <row r="61" spans="1:2" ht="16.5">
      <c r="A61" s="80" t="str">
        <f>システムシート!D24&amp;システムシート!E24</f>
        <v>B組４年女走幅跳</v>
      </c>
      <c r="B61" s="30">
        <f>COUNTIFS(女!$L$5:$L$54,システムシート!D26,女!$M$5:$M$54,システムシート!E24)+COUNTIFS(女!$O$5:$O$54,システムシート!D26,女!$P$5:$P$54,システムシート!E24)</f>
        <v>0</v>
      </c>
    </row>
    <row r="62" spans="1:2" ht="16.5">
      <c r="A62" s="80" t="str">
        <f>システムシート!D25&amp;システムシート!E25</f>
        <v>A組３年女１００ｍ</v>
      </c>
      <c r="B62" s="30">
        <f>COUNTIFS(女!$L$5:$L$54,システムシート!D27,女!$M$5:$M$54,システムシート!E25)+COUNTIFS(女!$O$5:$O$54,システムシート!D27,女!$P$5:$P$54,システムシート!E25)</f>
        <v>0</v>
      </c>
    </row>
    <row r="63" spans="1:2" ht="16.5">
      <c r="A63" s="80" t="str">
        <f>システムシート!D26&amp;システムシート!E26</f>
        <v>A組３年女８００ｍ</v>
      </c>
      <c r="B63" s="30">
        <f>COUNTIFS(女!$L$5:$L$54,システムシート!D28,女!$M$5:$M$54,システムシート!E26)+COUNTIFS(女!$O$5:$O$54,システムシート!D28,女!$P$5:$P$54,システムシート!E26)</f>
        <v>0</v>
      </c>
    </row>
    <row r="64" spans="1:2" ht="16.5">
      <c r="A64" s="80" t="str">
        <f>システムシート!D27&amp;システムシート!E27</f>
        <v>A組３年女走幅跳</v>
      </c>
      <c r="B64" s="30">
        <f>COUNTIFS(女!$L$5:$L$54,システムシート!D29,女!$M$5:$M$54,システムシート!E27)+COUNTIFS(女!$O$5:$O$54,システムシート!D29,女!$P$5:$P$54,システムシート!E27)</f>
        <v>0</v>
      </c>
    </row>
    <row r="65" spans="1:2" ht="16.5">
      <c r="A65" s="80" t="str">
        <f>システムシート!D28&amp;システムシート!E28</f>
        <v>B組３年女１００ｍ</v>
      </c>
      <c r="B65" s="30">
        <f>COUNTIFS(女!$L$5:$L$54,システムシート!D30,女!$M$5:$M$54,システムシート!E28)+COUNTIFS(女!$O$5:$O$54,システムシート!D30,女!$P$5:$P$54,システムシート!E28)</f>
        <v>0</v>
      </c>
    </row>
    <row r="66" spans="1:2" ht="16.5">
      <c r="A66" s="80" t="str">
        <f>システムシート!D29&amp;システムシート!E29</f>
        <v>B組３年女８００ｍ</v>
      </c>
      <c r="B66" s="30">
        <f>COUNTIFS(女!$L$5:$L$54,システムシート!D31,女!$M$5:$M$54,システムシート!E29)+COUNTIFS(女!$O$5:$O$54,システムシート!D31,女!$P$5:$P$54,システムシート!E29)</f>
        <v>0</v>
      </c>
    </row>
    <row r="67" spans="1:2" ht="16.5">
      <c r="A67" s="80" t="str">
        <f>システムシート!D30&amp;システムシート!E30</f>
        <v>B組３年女走幅跳</v>
      </c>
      <c r="B67" s="30">
        <f>COUNTIFS(女!$L$5:$L$54,システムシート!D32,女!$M$5:$M$54,システムシート!E30)+COUNTIFS(女!$O$5:$O$54,システムシート!D32,女!$P$5:$P$54,システムシート!E30)</f>
        <v>0</v>
      </c>
    </row>
    <row r="68" spans="1:2" ht="16.5">
      <c r="A68" s="80" t="str">
        <f>システムシート!D31&amp;システムシート!E31</f>
        <v>共通２年女１００ｍ</v>
      </c>
      <c r="B68" s="30">
        <f>COUNTIFS(女!$L$5:$L$54,システムシート!D33,女!$M$5:$M$54,システムシート!E31)+COUNTIFS(女!$O$5:$O$54,システムシート!D33,女!$P$5:$P$54,システムシート!E31)</f>
        <v>0</v>
      </c>
    </row>
    <row r="69" spans="1:2" ht="16.5">
      <c r="A69" s="80" t="str">
        <f>システムシート!D32&amp;システムシート!E32</f>
        <v>共通１年女１００ｍ</v>
      </c>
      <c r="B69" s="30">
        <f>COUNTIFS(女!$L$5:$L$54,システムシート!D34,女!$M$5:$M$54,システムシート!E32)+COUNTIFS(女!$O$5:$O$54,システムシート!D34,女!$P$5:$P$54,システムシート!E32)</f>
        <v>0</v>
      </c>
    </row>
    <row r="70" spans="1:2" ht="16.5">
      <c r="A70" s="80"/>
      <c r="B70" s="30"/>
    </row>
    <row r="71" spans="1:2" ht="16.5">
      <c r="A71" s="80"/>
      <c r="B71" s="30"/>
    </row>
    <row r="72" spans="1:2" ht="16.5">
      <c r="A72" s="80"/>
      <c r="B72" s="30"/>
    </row>
    <row r="73" spans="1:2" ht="16.5">
      <c r="A73" s="80"/>
      <c r="B73" s="30"/>
    </row>
    <row r="74" spans="1:2" ht="16.5">
      <c r="A74" s="120" t="s">
        <v>428</v>
      </c>
      <c r="B74" s="30">
        <f>ROUNDUP(COUNTIF(女!$V$5:$V$54,システムシート!$AO$4)/6,0)+ROUNDUP(COUNTIF(女!$V$5:$V$54,システムシート!$AO$5)/6,0)+ROUNDUP(COUNTIF(女!$V$5:$V$54,システムシート!$AO$6)/6,0)+ROUNDUP(COUNTIF(女!$V$5:$V$54,システムシート!$AO$7)/6,0)+ROUNDUP(COUNTIF(女!$V$5:$V$54,システムシート!$AO$8)/6,0)+ROUNDUP(COUNTIF(女!$V$5:$V$54,システムシート!$AO$9)/6,0)+ROUNDUP(COUNTIF(女!$V$5:$V$54,システムシート!$AO$10)/6,0)+ROUNDUP(COUNTIF(女!$V$5:$V$54,システムシート!$AO$11)/6,0)</f>
        <v>0</v>
      </c>
    </row>
  </sheetData>
  <phoneticPr fontId="1"/>
  <conditionalFormatting sqref="B4:B74">
    <cfRule type="cellIs" dxfId="10" priority="1" operator="greaterThan">
      <formula>0</formula>
    </cfRule>
  </conditionalFormatting>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2:AO50"/>
  <sheetViews>
    <sheetView topLeftCell="R1" workbookViewId="0">
      <selection activeCell="W5" sqref="W5"/>
    </sheetView>
  </sheetViews>
  <sheetFormatPr defaultRowHeight="13"/>
  <cols>
    <col min="1" max="1" width="13.7265625" bestFit="1" customWidth="1"/>
    <col min="2" max="2" width="16.08984375" bestFit="1" customWidth="1"/>
    <col min="3" max="3" width="1.36328125" customWidth="1"/>
    <col min="5" max="5" width="16.36328125" bestFit="1" customWidth="1"/>
    <col min="6" max="6" width="1.7265625" customWidth="1"/>
    <col min="7" max="14" width="2.6328125" customWidth="1"/>
    <col min="15" max="20" width="9" customWidth="1"/>
    <col min="29" max="39" width="7.90625" customWidth="1"/>
  </cols>
  <sheetData>
    <row r="2" spans="1:41" ht="16.5">
      <c r="A2" t="s">
        <v>193</v>
      </c>
      <c r="B2" t="s">
        <v>186</v>
      </c>
      <c r="D2" t="s">
        <v>198</v>
      </c>
      <c r="E2" t="s">
        <v>186</v>
      </c>
      <c r="G2" t="s">
        <v>198</v>
      </c>
      <c r="H2" t="s">
        <v>186</v>
      </c>
      <c r="J2" s="73" t="s">
        <v>10</v>
      </c>
      <c r="K2" s="73"/>
      <c r="L2" s="73"/>
      <c r="M2" s="74" t="s">
        <v>2</v>
      </c>
      <c r="N2" s="74"/>
      <c r="O2" s="74" t="s">
        <v>193</v>
      </c>
      <c r="P2" s="74"/>
      <c r="Q2" s="73" t="s">
        <v>3</v>
      </c>
      <c r="R2" s="73"/>
      <c r="S2" s="73" t="s">
        <v>186</v>
      </c>
      <c r="T2" s="73"/>
      <c r="U2" s="76"/>
      <c r="V2" s="76"/>
      <c r="W2" s="76"/>
      <c r="X2" s="76"/>
      <c r="Y2" s="76"/>
      <c r="Z2" s="76"/>
      <c r="AA2" s="76"/>
      <c r="AB2" s="76"/>
      <c r="AC2" s="75"/>
      <c r="AD2" s="75"/>
      <c r="AE2" s="75"/>
      <c r="AF2" s="75"/>
      <c r="AG2" s="75"/>
      <c r="AH2" s="75"/>
      <c r="AI2" s="75"/>
      <c r="AJ2" s="75"/>
      <c r="AK2" s="75"/>
      <c r="AL2" s="75"/>
      <c r="AM2" s="75"/>
    </row>
    <row r="3" spans="1:41" ht="16.5">
      <c r="A3" s="78" t="s">
        <v>401</v>
      </c>
      <c r="B3" s="79" t="s">
        <v>421</v>
      </c>
      <c r="D3" s="36" t="s">
        <v>411</v>
      </c>
      <c r="E3" s="37" t="s">
        <v>421</v>
      </c>
      <c r="G3" s="38" t="s">
        <v>194</v>
      </c>
      <c r="H3" s="38" t="s">
        <v>195</v>
      </c>
      <c r="J3" s="74" t="s">
        <v>11</v>
      </c>
      <c r="K3" s="74" t="s">
        <v>0</v>
      </c>
      <c r="L3" s="74" t="s">
        <v>1</v>
      </c>
      <c r="M3" s="76" t="s">
        <v>13</v>
      </c>
      <c r="N3" s="76" t="s">
        <v>14</v>
      </c>
      <c r="O3" s="76" t="s">
        <v>365</v>
      </c>
      <c r="P3" s="76" t="s">
        <v>366</v>
      </c>
      <c r="Q3" s="74" t="s">
        <v>4</v>
      </c>
      <c r="R3" s="74" t="s">
        <v>5</v>
      </c>
      <c r="S3" s="76" t="s">
        <v>401</v>
      </c>
      <c r="T3" s="76" t="s">
        <v>402</v>
      </c>
      <c r="U3" s="76" t="s">
        <v>403</v>
      </c>
      <c r="V3" s="76" t="s">
        <v>404</v>
      </c>
      <c r="W3" s="76" t="s">
        <v>405</v>
      </c>
      <c r="X3" s="76" t="s">
        <v>406</v>
      </c>
      <c r="Y3" s="76" t="s">
        <v>407</v>
      </c>
      <c r="Z3" s="76" t="s">
        <v>408</v>
      </c>
      <c r="AA3" s="76" t="s">
        <v>409</v>
      </c>
      <c r="AB3" s="76" t="s">
        <v>410</v>
      </c>
      <c r="AC3" s="74" t="s">
        <v>193</v>
      </c>
      <c r="AD3" s="75" t="s">
        <v>411</v>
      </c>
      <c r="AE3" s="75" t="s">
        <v>412</v>
      </c>
      <c r="AF3" s="75" t="s">
        <v>413</v>
      </c>
      <c r="AG3" s="75" t="s">
        <v>414</v>
      </c>
      <c r="AH3" s="75" t="s">
        <v>415</v>
      </c>
      <c r="AI3" s="75" t="s">
        <v>416</v>
      </c>
      <c r="AJ3" s="75" t="s">
        <v>417</v>
      </c>
      <c r="AK3" s="75" t="s">
        <v>418</v>
      </c>
      <c r="AL3" s="75" t="s">
        <v>419</v>
      </c>
      <c r="AM3" s="75" t="s">
        <v>420</v>
      </c>
      <c r="AN3" s="74" t="s">
        <v>19</v>
      </c>
      <c r="AO3" s="74" t="s">
        <v>253</v>
      </c>
    </row>
    <row r="4" spans="1:41">
      <c r="A4" s="78" t="s">
        <v>401</v>
      </c>
      <c r="B4" s="79" t="s">
        <v>429</v>
      </c>
      <c r="D4" s="36" t="s">
        <v>411</v>
      </c>
      <c r="E4" s="37" t="s">
        <v>426</v>
      </c>
      <c r="J4" t="s">
        <v>205</v>
      </c>
      <c r="K4" t="s">
        <v>206</v>
      </c>
      <c r="L4" t="s">
        <v>365</v>
      </c>
      <c r="M4" t="s">
        <v>15</v>
      </c>
      <c r="N4" t="s">
        <v>17</v>
      </c>
      <c r="O4" t="s">
        <v>401</v>
      </c>
      <c r="Q4" t="s">
        <v>214</v>
      </c>
      <c r="R4" t="s">
        <v>26</v>
      </c>
      <c r="S4" s="151" t="s">
        <v>422</v>
      </c>
      <c r="T4" s="151" t="s">
        <v>422</v>
      </c>
      <c r="U4" s="151" t="s">
        <v>422</v>
      </c>
      <c r="V4" s="151" t="s">
        <v>422</v>
      </c>
      <c r="W4" s="151" t="s">
        <v>422</v>
      </c>
      <c r="X4" t="s">
        <v>421</v>
      </c>
      <c r="Y4" t="s">
        <v>421</v>
      </c>
      <c r="Z4" t="s">
        <v>421</v>
      </c>
      <c r="AA4" t="s">
        <v>421</v>
      </c>
      <c r="AB4" t="s">
        <v>421</v>
      </c>
      <c r="AC4" t="s">
        <v>314</v>
      </c>
      <c r="AD4" s="151" t="s">
        <v>422</v>
      </c>
      <c r="AE4" s="151" t="s">
        <v>422</v>
      </c>
      <c r="AF4" s="151" t="s">
        <v>422</v>
      </c>
      <c r="AG4" s="151" t="s">
        <v>422</v>
      </c>
      <c r="AH4" s="151" t="s">
        <v>422</v>
      </c>
      <c r="AI4" t="s">
        <v>421</v>
      </c>
      <c r="AJ4" t="s">
        <v>421</v>
      </c>
      <c r="AK4" t="s">
        <v>421</v>
      </c>
      <c r="AL4" t="s">
        <v>421</v>
      </c>
      <c r="AM4" t="s">
        <v>421</v>
      </c>
      <c r="AN4" t="s">
        <v>215</v>
      </c>
      <c r="AO4" t="s">
        <v>254</v>
      </c>
    </row>
    <row r="5" spans="1:41">
      <c r="A5" s="78" t="s">
        <v>401</v>
      </c>
      <c r="B5" s="79" t="s">
        <v>424</v>
      </c>
      <c r="D5" s="36" t="s">
        <v>411</v>
      </c>
      <c r="E5" s="37" t="s">
        <v>424</v>
      </c>
      <c r="K5" t="s">
        <v>207</v>
      </c>
      <c r="L5" t="s">
        <v>366</v>
      </c>
      <c r="M5" t="s">
        <v>16</v>
      </c>
      <c r="N5" t="s">
        <v>18</v>
      </c>
      <c r="P5" t="s">
        <v>402</v>
      </c>
      <c r="Q5" t="s">
        <v>63</v>
      </c>
      <c r="R5" t="s">
        <v>30</v>
      </c>
      <c r="S5" s="151" t="s">
        <v>423</v>
      </c>
      <c r="T5" s="151" t="s">
        <v>423</v>
      </c>
      <c r="U5" s="151" t="s">
        <v>423</v>
      </c>
      <c r="V5" s="151" t="s">
        <v>423</v>
      </c>
      <c r="W5" s="151" t="s">
        <v>427</v>
      </c>
      <c r="X5" t="s">
        <v>426</v>
      </c>
      <c r="Y5" t="s">
        <v>426</v>
      </c>
      <c r="Z5" t="s">
        <v>426</v>
      </c>
      <c r="AC5" t="s">
        <v>315</v>
      </c>
      <c r="AD5" s="151" t="s">
        <v>436</v>
      </c>
      <c r="AE5" s="151" t="s">
        <v>436</v>
      </c>
      <c r="AF5" s="151" t="s">
        <v>436</v>
      </c>
      <c r="AG5" s="151" t="s">
        <v>436</v>
      </c>
      <c r="AH5" s="151" t="s">
        <v>427</v>
      </c>
      <c r="AI5" t="s">
        <v>426</v>
      </c>
      <c r="AJ5" t="s">
        <v>426</v>
      </c>
      <c r="AK5" t="s">
        <v>426</v>
      </c>
      <c r="AN5" t="s">
        <v>216</v>
      </c>
      <c r="AO5" t="s">
        <v>255</v>
      </c>
    </row>
    <row r="6" spans="1:41">
      <c r="A6" s="78" t="s">
        <v>401</v>
      </c>
      <c r="B6" s="79" t="s">
        <v>430</v>
      </c>
      <c r="D6" s="36" t="s">
        <v>411</v>
      </c>
      <c r="E6" s="37" t="s">
        <v>430</v>
      </c>
      <c r="M6" t="s">
        <v>208</v>
      </c>
      <c r="N6" t="s">
        <v>212</v>
      </c>
      <c r="O6" t="s">
        <v>403</v>
      </c>
      <c r="Q6" t="s">
        <v>66</v>
      </c>
      <c r="R6" t="s">
        <v>34</v>
      </c>
      <c r="S6" s="151" t="s">
        <v>424</v>
      </c>
      <c r="T6" s="151" t="s">
        <v>424</v>
      </c>
      <c r="U6" s="151" t="s">
        <v>424</v>
      </c>
      <c r="V6" s="151" t="s">
        <v>424</v>
      </c>
      <c r="W6" s="151" t="s">
        <v>424</v>
      </c>
      <c r="X6" t="s">
        <v>424</v>
      </c>
      <c r="Y6" t="s">
        <v>424</v>
      </c>
      <c r="Z6" t="s">
        <v>424</v>
      </c>
      <c r="AC6" t="s">
        <v>316</v>
      </c>
      <c r="AD6" s="151" t="s">
        <v>424</v>
      </c>
      <c r="AE6" s="151" t="s">
        <v>424</v>
      </c>
      <c r="AF6" s="151" t="s">
        <v>424</v>
      </c>
      <c r="AG6" s="151" t="s">
        <v>424</v>
      </c>
      <c r="AH6" s="151" t="s">
        <v>424</v>
      </c>
      <c r="AI6" t="s">
        <v>424</v>
      </c>
      <c r="AJ6" t="s">
        <v>424</v>
      </c>
      <c r="AK6" t="s">
        <v>424</v>
      </c>
      <c r="AN6" t="s">
        <v>217</v>
      </c>
      <c r="AO6" t="s">
        <v>256</v>
      </c>
    </row>
    <row r="7" spans="1:41">
      <c r="A7" s="78" t="s">
        <v>402</v>
      </c>
      <c r="B7" s="79" t="s">
        <v>421</v>
      </c>
      <c r="D7" s="36" t="s">
        <v>412</v>
      </c>
      <c r="E7" s="37" t="s">
        <v>421</v>
      </c>
      <c r="L7" t="s">
        <v>367</v>
      </c>
      <c r="M7" t="s">
        <v>209</v>
      </c>
      <c r="P7" t="s">
        <v>404</v>
      </c>
      <c r="Q7" t="s">
        <v>71</v>
      </c>
      <c r="R7" t="s">
        <v>38</v>
      </c>
      <c r="S7" s="151" t="s">
        <v>425</v>
      </c>
      <c r="T7" s="151" t="s">
        <v>425</v>
      </c>
      <c r="U7" s="151" t="s">
        <v>425</v>
      </c>
      <c r="V7" s="151" t="s">
        <v>425</v>
      </c>
      <c r="AC7" t="s">
        <v>317</v>
      </c>
      <c r="AD7" s="151" t="s">
        <v>425</v>
      </c>
      <c r="AE7" s="151" t="s">
        <v>425</v>
      </c>
      <c r="AF7" s="151" t="s">
        <v>425</v>
      </c>
      <c r="AG7" s="151" t="s">
        <v>425</v>
      </c>
      <c r="AN7" t="s">
        <v>218</v>
      </c>
      <c r="AO7" t="s">
        <v>257</v>
      </c>
    </row>
    <row r="8" spans="1:41">
      <c r="A8" s="78" t="s">
        <v>402</v>
      </c>
      <c r="B8" s="79" t="s">
        <v>429</v>
      </c>
      <c r="D8" s="36" t="s">
        <v>412</v>
      </c>
      <c r="E8" s="37" t="s">
        <v>426</v>
      </c>
      <c r="L8" t="s">
        <v>368</v>
      </c>
      <c r="M8" t="s">
        <v>210</v>
      </c>
      <c r="O8" t="s">
        <v>405</v>
      </c>
      <c r="Q8" t="s">
        <v>77</v>
      </c>
      <c r="R8" t="s">
        <v>43</v>
      </c>
      <c r="S8" s="152"/>
      <c r="T8" s="152"/>
      <c r="AN8" t="s">
        <v>219</v>
      </c>
      <c r="AO8" t="s">
        <v>258</v>
      </c>
    </row>
    <row r="9" spans="1:41">
      <c r="A9" s="78" t="s">
        <v>402</v>
      </c>
      <c r="B9" s="79" t="s">
        <v>424</v>
      </c>
      <c r="D9" s="36" t="s">
        <v>412</v>
      </c>
      <c r="E9" s="37" t="s">
        <v>424</v>
      </c>
      <c r="M9" t="s">
        <v>211</v>
      </c>
      <c r="P9" t="s">
        <v>406</v>
      </c>
      <c r="Q9" t="s">
        <v>81</v>
      </c>
      <c r="R9" t="s">
        <v>47</v>
      </c>
      <c r="S9" s="152"/>
      <c r="T9" s="152"/>
      <c r="AN9" t="s">
        <v>220</v>
      </c>
      <c r="AO9" t="s">
        <v>259</v>
      </c>
    </row>
    <row r="10" spans="1:41">
      <c r="A10" s="78" t="s">
        <v>402</v>
      </c>
      <c r="B10" s="79" t="s">
        <v>430</v>
      </c>
      <c r="D10" s="36" t="s">
        <v>412</v>
      </c>
      <c r="E10" s="37" t="s">
        <v>430</v>
      </c>
      <c r="O10" t="s">
        <v>407</v>
      </c>
      <c r="Q10" t="s">
        <v>84</v>
      </c>
      <c r="R10" t="s">
        <v>50</v>
      </c>
      <c r="S10" s="137"/>
      <c r="T10" s="137"/>
      <c r="AN10" t="s">
        <v>221</v>
      </c>
      <c r="AO10" t="s">
        <v>260</v>
      </c>
    </row>
    <row r="11" spans="1:41">
      <c r="A11" s="78" t="s">
        <v>403</v>
      </c>
      <c r="B11" s="79" t="s">
        <v>421</v>
      </c>
      <c r="D11" s="36" t="s">
        <v>413</v>
      </c>
      <c r="E11" s="37" t="s">
        <v>421</v>
      </c>
      <c r="P11" t="s">
        <v>408</v>
      </c>
      <c r="Q11" t="s">
        <v>88</v>
      </c>
      <c r="R11" t="s">
        <v>52</v>
      </c>
      <c r="S11" s="137"/>
      <c r="T11" s="137"/>
      <c r="AN11" t="s">
        <v>222</v>
      </c>
      <c r="AO11" t="s">
        <v>261</v>
      </c>
    </row>
    <row r="12" spans="1:41">
      <c r="A12" s="78" t="s">
        <v>403</v>
      </c>
      <c r="B12" s="79" t="s">
        <v>429</v>
      </c>
      <c r="D12" s="41" t="s">
        <v>413</v>
      </c>
      <c r="E12" s="42" t="s">
        <v>426</v>
      </c>
      <c r="O12" t="s">
        <v>409</v>
      </c>
      <c r="P12" t="s">
        <v>409</v>
      </c>
      <c r="Q12" t="s">
        <v>91</v>
      </c>
      <c r="R12" t="s">
        <v>56</v>
      </c>
      <c r="S12" s="137"/>
      <c r="T12" s="137"/>
    </row>
    <row r="13" spans="1:41">
      <c r="A13" s="78" t="s">
        <v>403</v>
      </c>
      <c r="B13" s="79" t="s">
        <v>424</v>
      </c>
      <c r="D13" s="41" t="s">
        <v>413</v>
      </c>
      <c r="E13" s="42" t="s">
        <v>424</v>
      </c>
      <c r="O13" t="s">
        <v>410</v>
      </c>
      <c r="P13" t="s">
        <v>410</v>
      </c>
      <c r="Q13" t="s">
        <v>94</v>
      </c>
      <c r="R13" t="s">
        <v>213</v>
      </c>
      <c r="S13" s="137"/>
      <c r="T13" s="137"/>
    </row>
    <row r="14" spans="1:41">
      <c r="A14" s="78" t="s">
        <v>403</v>
      </c>
      <c r="B14" s="79" t="s">
        <v>430</v>
      </c>
      <c r="D14" s="41" t="s">
        <v>413</v>
      </c>
      <c r="E14" s="42" t="s">
        <v>430</v>
      </c>
      <c r="Q14" t="s">
        <v>97</v>
      </c>
      <c r="R14" t="s">
        <v>61</v>
      </c>
      <c r="S14" s="150"/>
      <c r="T14" s="150"/>
    </row>
    <row r="15" spans="1:41">
      <c r="A15" s="39" t="s">
        <v>404</v>
      </c>
      <c r="B15" s="40" t="s">
        <v>421</v>
      </c>
      <c r="D15" s="41" t="s">
        <v>414</v>
      </c>
      <c r="E15" s="42" t="s">
        <v>421</v>
      </c>
      <c r="Q15" t="s">
        <v>101</v>
      </c>
      <c r="S15" s="137"/>
      <c r="T15" s="137"/>
    </row>
    <row r="16" spans="1:41">
      <c r="A16" s="39" t="s">
        <v>404</v>
      </c>
      <c r="B16" s="40" t="s">
        <v>429</v>
      </c>
      <c r="D16" s="41" t="s">
        <v>414</v>
      </c>
      <c r="E16" s="42" t="s">
        <v>426</v>
      </c>
      <c r="O16" s="76" t="s">
        <v>367</v>
      </c>
      <c r="P16" s="76" t="s">
        <v>368</v>
      </c>
      <c r="Q16" t="s">
        <v>104</v>
      </c>
    </row>
    <row r="17" spans="1:17">
      <c r="A17" s="39" t="s">
        <v>404</v>
      </c>
      <c r="B17" s="40" t="s">
        <v>424</v>
      </c>
      <c r="D17" s="41" t="s">
        <v>414</v>
      </c>
      <c r="E17" s="42" t="s">
        <v>424</v>
      </c>
      <c r="O17" t="s">
        <v>411</v>
      </c>
      <c r="Q17" t="s">
        <v>106</v>
      </c>
    </row>
    <row r="18" spans="1:17">
      <c r="A18" s="39" t="s">
        <v>404</v>
      </c>
      <c r="B18" s="40" t="s">
        <v>430</v>
      </c>
      <c r="D18" s="41" t="s">
        <v>414</v>
      </c>
      <c r="E18" s="42" t="s">
        <v>430</v>
      </c>
      <c r="P18" t="s">
        <v>412</v>
      </c>
      <c r="Q18" t="s">
        <v>108</v>
      </c>
    </row>
    <row r="19" spans="1:17">
      <c r="A19" s="39" t="s">
        <v>405</v>
      </c>
      <c r="B19" s="40" t="s">
        <v>421</v>
      </c>
      <c r="D19" s="41" t="s">
        <v>415</v>
      </c>
      <c r="E19" s="42" t="s">
        <v>421</v>
      </c>
      <c r="O19" t="s">
        <v>413</v>
      </c>
      <c r="Q19" t="s">
        <v>110</v>
      </c>
    </row>
    <row r="20" spans="1:17">
      <c r="A20" s="39" t="s">
        <v>405</v>
      </c>
      <c r="B20" s="40" t="s">
        <v>426</v>
      </c>
      <c r="D20" s="41" t="s">
        <v>415</v>
      </c>
      <c r="E20" s="42" t="s">
        <v>426</v>
      </c>
      <c r="P20" t="s">
        <v>414</v>
      </c>
      <c r="Q20" t="s">
        <v>112</v>
      </c>
    </row>
    <row r="21" spans="1:17">
      <c r="A21" s="39" t="s">
        <v>405</v>
      </c>
      <c r="B21" s="40" t="s">
        <v>424</v>
      </c>
      <c r="D21" s="45" t="s">
        <v>415</v>
      </c>
      <c r="E21" s="46" t="s">
        <v>424</v>
      </c>
      <c r="O21" t="s">
        <v>415</v>
      </c>
      <c r="Q21" t="s">
        <v>114</v>
      </c>
    </row>
    <row r="22" spans="1:17">
      <c r="A22" s="39" t="s">
        <v>406</v>
      </c>
      <c r="B22" s="40" t="s">
        <v>421</v>
      </c>
      <c r="D22" s="45" t="s">
        <v>416</v>
      </c>
      <c r="E22" s="46" t="s">
        <v>421</v>
      </c>
      <c r="P22" t="s">
        <v>416</v>
      </c>
      <c r="Q22" t="s">
        <v>116</v>
      </c>
    </row>
    <row r="23" spans="1:17">
      <c r="A23" s="39" t="s">
        <v>406</v>
      </c>
      <c r="B23" s="40" t="s">
        <v>426</v>
      </c>
      <c r="D23" s="45" t="s">
        <v>416</v>
      </c>
      <c r="E23" s="46" t="s">
        <v>426</v>
      </c>
      <c r="O23" t="s">
        <v>417</v>
      </c>
      <c r="Q23" t="s">
        <v>118</v>
      </c>
    </row>
    <row r="24" spans="1:17">
      <c r="A24" s="39" t="s">
        <v>406</v>
      </c>
      <c r="B24" s="40" t="s">
        <v>424</v>
      </c>
      <c r="D24" s="45" t="s">
        <v>416</v>
      </c>
      <c r="E24" s="46" t="s">
        <v>424</v>
      </c>
      <c r="P24" t="s">
        <v>418</v>
      </c>
      <c r="Q24" t="s">
        <v>120</v>
      </c>
    </row>
    <row r="25" spans="1:17">
      <c r="A25" s="39" t="s">
        <v>407</v>
      </c>
      <c r="B25" s="40" t="s">
        <v>421</v>
      </c>
      <c r="D25" s="45" t="s">
        <v>417</v>
      </c>
      <c r="E25" s="46" t="s">
        <v>421</v>
      </c>
      <c r="O25" t="s">
        <v>419</v>
      </c>
      <c r="P25" t="s">
        <v>419</v>
      </c>
      <c r="Q25" t="s">
        <v>122</v>
      </c>
    </row>
    <row r="26" spans="1:17">
      <c r="A26" s="39" t="s">
        <v>407</v>
      </c>
      <c r="B26" s="40" t="s">
        <v>426</v>
      </c>
      <c r="D26" s="45" t="s">
        <v>417</v>
      </c>
      <c r="E26" s="46" t="s">
        <v>426</v>
      </c>
      <c r="O26" t="s">
        <v>420</v>
      </c>
      <c r="P26" t="s">
        <v>420</v>
      </c>
      <c r="Q26" t="s">
        <v>124</v>
      </c>
    </row>
    <row r="27" spans="1:17">
      <c r="A27" s="43" t="s">
        <v>407</v>
      </c>
      <c r="B27" s="44" t="s">
        <v>424</v>
      </c>
      <c r="D27" s="45" t="s">
        <v>417</v>
      </c>
      <c r="E27" s="46" t="s">
        <v>424</v>
      </c>
      <c r="Q27" t="s">
        <v>126</v>
      </c>
    </row>
    <row r="28" spans="1:17">
      <c r="A28" s="43" t="s">
        <v>408</v>
      </c>
      <c r="B28" s="44" t="s">
        <v>421</v>
      </c>
      <c r="D28" s="45" t="s">
        <v>418</v>
      </c>
      <c r="E28" s="46" t="s">
        <v>421</v>
      </c>
      <c r="Q28" t="s">
        <v>128</v>
      </c>
    </row>
    <row r="29" spans="1:17">
      <c r="A29" s="43" t="s">
        <v>408</v>
      </c>
      <c r="B29" s="44" t="s">
        <v>426</v>
      </c>
      <c r="D29" s="45" t="s">
        <v>418</v>
      </c>
      <c r="E29" s="46" t="s">
        <v>426</v>
      </c>
      <c r="Q29" t="s">
        <v>130</v>
      </c>
    </row>
    <row r="30" spans="1:17">
      <c r="A30" s="43" t="s">
        <v>408</v>
      </c>
      <c r="B30" s="44" t="s">
        <v>424</v>
      </c>
      <c r="D30" s="45" t="s">
        <v>418</v>
      </c>
      <c r="E30" s="46" t="s">
        <v>424</v>
      </c>
      <c r="Q30" t="s">
        <v>132</v>
      </c>
    </row>
    <row r="31" spans="1:17">
      <c r="A31" s="43" t="s">
        <v>409</v>
      </c>
      <c r="B31" s="44" t="s">
        <v>421</v>
      </c>
      <c r="D31" s="45" t="s">
        <v>419</v>
      </c>
      <c r="E31" s="46" t="s">
        <v>421</v>
      </c>
      <c r="Q31" t="s">
        <v>134</v>
      </c>
    </row>
    <row r="32" spans="1:17">
      <c r="A32" s="43" t="s">
        <v>410</v>
      </c>
      <c r="B32" s="44" t="s">
        <v>421</v>
      </c>
      <c r="D32" s="45" t="s">
        <v>420</v>
      </c>
      <c r="E32" s="46" t="s">
        <v>421</v>
      </c>
      <c r="Q32" t="s">
        <v>136</v>
      </c>
    </row>
    <row r="33" spans="1:17">
      <c r="A33" s="43"/>
      <c r="B33" s="44"/>
      <c r="Q33" t="s">
        <v>138</v>
      </c>
    </row>
    <row r="34" spans="1:17">
      <c r="A34" s="43"/>
      <c r="B34" s="44"/>
      <c r="Q34" t="s">
        <v>140</v>
      </c>
    </row>
    <row r="35" spans="1:17">
      <c r="A35" s="43"/>
      <c r="B35" s="44"/>
      <c r="Q35" t="s">
        <v>142</v>
      </c>
    </row>
    <row r="36" spans="1:17">
      <c r="A36" s="43"/>
      <c r="B36" s="44"/>
      <c r="Q36" t="s">
        <v>144</v>
      </c>
    </row>
    <row r="37" spans="1:17">
      <c r="A37" s="43"/>
      <c r="B37" s="44"/>
      <c r="Q37" t="s">
        <v>146</v>
      </c>
    </row>
    <row r="38" spans="1:17">
      <c r="A38" s="43"/>
      <c r="B38" s="44"/>
      <c r="Q38" t="s">
        <v>148</v>
      </c>
    </row>
    <row r="39" spans="1:17">
      <c r="A39" s="43"/>
      <c r="B39" s="44"/>
      <c r="Q39" t="s">
        <v>150</v>
      </c>
    </row>
    <row r="40" spans="1:17">
      <c r="Q40" t="s">
        <v>152</v>
      </c>
    </row>
    <row r="41" spans="1:17">
      <c r="Q41" t="s">
        <v>154</v>
      </c>
    </row>
    <row r="42" spans="1:17">
      <c r="Q42" t="s">
        <v>156</v>
      </c>
    </row>
    <row r="43" spans="1:17">
      <c r="Q43" t="s">
        <v>158</v>
      </c>
    </row>
    <row r="44" spans="1:17">
      <c r="Q44" t="s">
        <v>160</v>
      </c>
    </row>
    <row r="45" spans="1:17">
      <c r="Q45" t="s">
        <v>162</v>
      </c>
    </row>
    <row r="46" spans="1:17">
      <c r="Q46" t="s">
        <v>164</v>
      </c>
    </row>
    <row r="47" spans="1:17">
      <c r="Q47" t="s">
        <v>166</v>
      </c>
    </row>
    <row r="48" spans="1:17">
      <c r="Q48" t="s">
        <v>168</v>
      </c>
    </row>
    <row r="49" spans="17:17">
      <c r="Q49" t="s">
        <v>170</v>
      </c>
    </row>
    <row r="50" spans="17:17">
      <c r="Q50" t="s">
        <v>172</v>
      </c>
    </row>
  </sheetData>
  <phoneticPr fontId="1"/>
  <conditionalFormatting sqref="S8:T9">
    <cfRule type="cellIs" dxfId="9" priority="9" stopIfTrue="1" operator="equal">
      <formula>0</formula>
    </cfRule>
  </conditionalFormatting>
  <conditionalFormatting sqref="S11:T15">
    <cfRule type="cellIs" dxfId="8" priority="8" stopIfTrue="1" operator="equal">
      <formula>0</formula>
    </cfRule>
  </conditionalFormatting>
  <conditionalFormatting sqref="S4:V7">
    <cfRule type="cellIs" dxfId="7" priority="4" stopIfTrue="1" operator="equal">
      <formula>0</formula>
    </cfRule>
  </conditionalFormatting>
  <conditionalFormatting sqref="W4:W6">
    <cfRule type="cellIs" dxfId="6" priority="3" stopIfTrue="1" operator="equal">
      <formula>0</formula>
    </cfRule>
  </conditionalFormatting>
  <conditionalFormatting sqref="AD4:AG7">
    <cfRule type="cellIs" dxfId="5" priority="2" stopIfTrue="1" operator="equal">
      <formula>0</formula>
    </cfRule>
  </conditionalFormatting>
  <conditionalFormatting sqref="AH4:AH6">
    <cfRule type="cellIs" dxfId="4" priority="1" stopIfTrue="1" operator="equal">
      <formula>0</formula>
    </cfRule>
  </conditionalFormatting>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M136"/>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sqref="A1:B1"/>
    </sheetView>
  </sheetViews>
  <sheetFormatPr defaultColWidth="9" defaultRowHeight="16.5"/>
  <cols>
    <col min="1" max="1" width="5.453125" style="52" bestFit="1" customWidth="1"/>
    <col min="2" max="2" width="4.7265625" style="71" customWidth="1"/>
    <col min="3" max="3" width="4.7265625" style="52" customWidth="1"/>
    <col min="4" max="4" width="12.36328125" style="52" customWidth="1"/>
    <col min="5" max="5" width="11.7265625" style="52" customWidth="1"/>
    <col min="6" max="11" width="6.6328125" style="52" customWidth="1"/>
    <col min="12" max="12" width="7.7265625" style="52" bestFit="1" customWidth="1"/>
    <col min="13" max="13" width="15.08984375" style="52" customWidth="1"/>
    <col min="14" max="14" width="5.90625" style="52" customWidth="1"/>
    <col min="15" max="15" width="7.6328125" style="52" customWidth="1"/>
    <col min="16" max="16" width="18.08984375" style="52" customWidth="1"/>
    <col min="17" max="17" width="6.08984375" style="52" customWidth="1"/>
    <col min="18" max="19" width="9" style="52" customWidth="1"/>
    <col min="20" max="21" width="8.36328125" style="52" customWidth="1"/>
    <col min="22" max="28" width="6.453125" style="52" customWidth="1"/>
    <col min="29" max="30" width="11.36328125" style="52" customWidth="1"/>
    <col min="31" max="16384" width="9" style="52"/>
  </cols>
  <sheetData>
    <row r="1" spans="1:39" s="49" customFormat="1" ht="21">
      <c r="A1" s="255" t="s">
        <v>22</v>
      </c>
      <c r="B1" s="255"/>
      <c r="C1" s="256" t="str">
        <f>総括!L1</f>
        <v>*</v>
      </c>
      <c r="D1" s="256"/>
      <c r="E1" s="256"/>
      <c r="F1" s="256"/>
      <c r="G1" s="48">
        <f>総括!F12</f>
        <v>0</v>
      </c>
      <c r="H1" s="48"/>
      <c r="I1" s="48"/>
      <c r="J1" s="48"/>
      <c r="K1" s="69"/>
      <c r="L1" s="69"/>
      <c r="M1" s="69"/>
      <c r="O1" s="77"/>
    </row>
    <row r="2" spans="1:39">
      <c r="A2" s="50"/>
      <c r="B2" s="51" t="s">
        <v>10</v>
      </c>
      <c r="C2" s="51"/>
      <c r="D2" s="51" t="s">
        <v>9</v>
      </c>
      <c r="E2" s="51"/>
      <c r="F2" s="51"/>
      <c r="G2" s="51"/>
      <c r="H2" s="51"/>
      <c r="I2" s="51" t="s">
        <v>3</v>
      </c>
      <c r="J2" s="51"/>
      <c r="K2" s="51"/>
      <c r="L2" s="67" t="s">
        <v>185</v>
      </c>
      <c r="M2" s="67"/>
      <c r="N2" s="68"/>
      <c r="O2" s="63" t="s">
        <v>199</v>
      </c>
      <c r="P2" s="63"/>
      <c r="Q2" s="64"/>
      <c r="R2" s="86" t="s">
        <v>204</v>
      </c>
      <c r="S2" s="86"/>
      <c r="T2" s="86"/>
      <c r="U2" s="115"/>
    </row>
    <row r="3" spans="1:39">
      <c r="A3" s="53"/>
      <c r="B3" s="53" t="s">
        <v>11</v>
      </c>
      <c r="C3" s="53" t="s">
        <v>12</v>
      </c>
      <c r="D3" s="53" t="s">
        <v>6</v>
      </c>
      <c r="E3" s="53" t="s">
        <v>7</v>
      </c>
      <c r="F3" s="53" t="s">
        <v>0</v>
      </c>
      <c r="G3" s="53" t="s">
        <v>1</v>
      </c>
      <c r="H3" s="53" t="s">
        <v>2</v>
      </c>
      <c r="I3" s="53" t="s">
        <v>4</v>
      </c>
      <c r="J3" s="53" t="s">
        <v>5</v>
      </c>
      <c r="K3" s="53" t="s">
        <v>197</v>
      </c>
      <c r="L3" s="53" t="s">
        <v>193</v>
      </c>
      <c r="M3" s="53" t="s">
        <v>186</v>
      </c>
      <c r="N3" s="60" t="s">
        <v>8</v>
      </c>
      <c r="O3" s="65" t="s">
        <v>193</v>
      </c>
      <c r="P3" s="65" t="s">
        <v>186</v>
      </c>
      <c r="Q3" s="66" t="s">
        <v>8</v>
      </c>
      <c r="R3" s="55" t="s">
        <v>223</v>
      </c>
      <c r="S3" s="55"/>
      <c r="T3" s="55" t="s">
        <v>224</v>
      </c>
      <c r="U3" s="55"/>
      <c r="V3" s="55" t="s">
        <v>262</v>
      </c>
    </row>
    <row r="4" spans="1:39">
      <c r="A4" s="54"/>
      <c r="B4" s="54"/>
      <c r="C4" s="54"/>
      <c r="D4" s="54"/>
      <c r="E4" s="54"/>
      <c r="F4" s="54"/>
      <c r="G4" s="54"/>
      <c r="H4" s="54"/>
      <c r="I4" s="54"/>
      <c r="J4" s="54"/>
      <c r="K4" s="54"/>
      <c r="L4" s="54"/>
      <c r="M4" s="54"/>
      <c r="N4" s="61"/>
      <c r="O4" s="54"/>
      <c r="P4" s="54"/>
      <c r="Q4" s="61"/>
      <c r="R4" s="55"/>
      <c r="S4" s="55"/>
      <c r="T4" s="55"/>
      <c r="U4" s="55"/>
      <c r="V4" s="55"/>
    </row>
    <row r="5" spans="1:39">
      <c r="A5" s="55">
        <f>男!A5</f>
        <v>1</v>
      </c>
      <c r="B5" s="55" t="str">
        <f>男!B5</f>
        <v>〇</v>
      </c>
      <c r="C5" s="55">
        <f>男!C5</f>
        <v>0</v>
      </c>
      <c r="D5" s="55">
        <f>男!D5</f>
        <v>0</v>
      </c>
      <c r="E5" s="55">
        <f>男!E5</f>
        <v>0</v>
      </c>
      <c r="F5" s="55" t="str">
        <f>男!F5</f>
        <v>男</v>
      </c>
      <c r="G5" s="55" t="str">
        <f>男!G5</f>
        <v>『A組』男</v>
      </c>
      <c r="H5" s="55">
        <f>男!H5</f>
        <v>0</v>
      </c>
      <c r="I5" s="55" t="str">
        <f>男!I5</f>
        <v>北海道</v>
      </c>
      <c r="J5" s="55">
        <f>男!J5</f>
        <v>0</v>
      </c>
      <c r="K5" s="55">
        <f>男!K5</f>
        <v>0</v>
      </c>
      <c r="L5" s="55">
        <f>男!L5</f>
        <v>0</v>
      </c>
      <c r="M5" s="55">
        <f>男!M5</f>
        <v>0</v>
      </c>
      <c r="N5" s="55">
        <f>男!N5</f>
        <v>0</v>
      </c>
      <c r="O5" s="55">
        <f>男!O5</f>
        <v>0</v>
      </c>
      <c r="P5" s="55">
        <f>男!P6</f>
        <v>0</v>
      </c>
      <c r="Q5" s="55">
        <f>男!Q5</f>
        <v>0</v>
      </c>
      <c r="R5" s="55">
        <f>男!R5</f>
        <v>0</v>
      </c>
      <c r="S5" s="55">
        <f>男!S5</f>
        <v>0</v>
      </c>
      <c r="T5" s="55">
        <f>男!T5</f>
        <v>0</v>
      </c>
      <c r="U5" s="55">
        <f>男!U5</f>
        <v>0</v>
      </c>
      <c r="V5" s="55">
        <f>男!V5</f>
        <v>0</v>
      </c>
      <c r="W5" s="55">
        <f>男!W5</f>
        <v>0</v>
      </c>
    </row>
    <row r="6" spans="1:39">
      <c r="A6" s="55">
        <f>男!A6</f>
        <v>2</v>
      </c>
      <c r="B6" s="55" t="str">
        <f>男!B6</f>
        <v>〇</v>
      </c>
      <c r="C6" s="55">
        <f>男!C6</f>
        <v>0</v>
      </c>
      <c r="D6" s="55">
        <f>男!D6</f>
        <v>0</v>
      </c>
      <c r="E6" s="55">
        <f>男!E6</f>
        <v>0</v>
      </c>
      <c r="F6" s="55" t="str">
        <f>男!F6</f>
        <v>男</v>
      </c>
      <c r="G6" s="55" t="str">
        <f>男!G6</f>
        <v>『A組』男</v>
      </c>
      <c r="H6" s="55">
        <f>男!H6</f>
        <v>0</v>
      </c>
      <c r="I6" s="55" t="str">
        <f>男!I6</f>
        <v>北海道</v>
      </c>
      <c r="J6" s="55">
        <f>男!J6</f>
        <v>0</v>
      </c>
      <c r="K6" s="55">
        <f>男!K6</f>
        <v>0</v>
      </c>
      <c r="L6" s="55">
        <f>男!L6</f>
        <v>0</v>
      </c>
      <c r="M6" s="55">
        <f>男!M6</f>
        <v>0</v>
      </c>
      <c r="N6" s="55">
        <f>男!N6</f>
        <v>0</v>
      </c>
      <c r="O6" s="55">
        <f>男!O6</f>
        <v>0</v>
      </c>
      <c r="P6" s="55" t="e">
        <f>男!#REF!</f>
        <v>#REF!</v>
      </c>
      <c r="Q6" s="55">
        <f>男!Q6</f>
        <v>0</v>
      </c>
      <c r="R6" s="55">
        <f>男!R6</f>
        <v>0</v>
      </c>
      <c r="S6" s="55">
        <f>男!S6</f>
        <v>0</v>
      </c>
      <c r="T6" s="55">
        <f>男!T6</f>
        <v>0</v>
      </c>
      <c r="U6" s="55">
        <f>男!U6</f>
        <v>0</v>
      </c>
      <c r="V6" s="55">
        <f>男!V6</f>
        <v>0</v>
      </c>
      <c r="W6" s="55">
        <f>男!W6</f>
        <v>0</v>
      </c>
    </row>
    <row r="7" spans="1:39">
      <c r="A7" s="55">
        <f>男!A7</f>
        <v>3</v>
      </c>
      <c r="B7" s="55" t="str">
        <f>男!B7</f>
        <v>〇</v>
      </c>
      <c r="C7" s="55">
        <f>男!C7</f>
        <v>0</v>
      </c>
      <c r="D7" s="55">
        <f>男!D7</f>
        <v>0</v>
      </c>
      <c r="E7" s="55">
        <f>男!E7</f>
        <v>0</v>
      </c>
      <c r="F7" s="55" t="str">
        <f>男!F7</f>
        <v>男</v>
      </c>
      <c r="G7" s="55" t="str">
        <f>男!G7</f>
        <v>『A組』男</v>
      </c>
      <c r="H7" s="55">
        <f>男!H7</f>
        <v>0</v>
      </c>
      <c r="I7" s="55" t="str">
        <f>男!I7</f>
        <v>北海道</v>
      </c>
      <c r="J7" s="55">
        <f>男!J7</f>
        <v>0</v>
      </c>
      <c r="K7" s="55">
        <f>男!K7</f>
        <v>0</v>
      </c>
      <c r="L7" s="55">
        <f>男!L7</f>
        <v>0</v>
      </c>
      <c r="M7" s="55">
        <f>男!M7</f>
        <v>0</v>
      </c>
      <c r="N7" s="55">
        <f>男!N7</f>
        <v>0</v>
      </c>
      <c r="O7" s="55">
        <f>男!O7</f>
        <v>0</v>
      </c>
      <c r="P7" s="55">
        <f>男!P7</f>
        <v>0</v>
      </c>
      <c r="Q7" s="55">
        <f>男!Q7</f>
        <v>0</v>
      </c>
      <c r="R7" s="55">
        <f>男!R7</f>
        <v>0</v>
      </c>
      <c r="S7" s="55">
        <f>男!S7</f>
        <v>0</v>
      </c>
      <c r="T7" s="55">
        <f>男!T7</f>
        <v>0</v>
      </c>
      <c r="U7" s="55">
        <f>男!U7</f>
        <v>0</v>
      </c>
      <c r="V7" s="55">
        <f>男!V7</f>
        <v>0</v>
      </c>
      <c r="W7" s="55">
        <f>男!W7</f>
        <v>0</v>
      </c>
    </row>
    <row r="8" spans="1:39">
      <c r="A8" s="55">
        <f>男!A8</f>
        <v>4</v>
      </c>
      <c r="B8" s="55" t="str">
        <f>男!B8</f>
        <v>〇</v>
      </c>
      <c r="C8" s="55">
        <f>男!C8</f>
        <v>0</v>
      </c>
      <c r="D8" s="55">
        <f>男!D8</f>
        <v>0</v>
      </c>
      <c r="E8" s="55">
        <f>男!E8</f>
        <v>0</v>
      </c>
      <c r="F8" s="55" t="str">
        <f>男!F8</f>
        <v>男</v>
      </c>
      <c r="G8" s="55" t="str">
        <f>男!G8</f>
        <v>『A組』男</v>
      </c>
      <c r="H8" s="55">
        <f>男!H8</f>
        <v>0</v>
      </c>
      <c r="I8" s="55" t="str">
        <f>男!I8</f>
        <v>北海道</v>
      </c>
      <c r="J8" s="55">
        <f>男!J8</f>
        <v>0</v>
      </c>
      <c r="K8" s="55">
        <f>男!K8</f>
        <v>0</v>
      </c>
      <c r="L8" s="55">
        <f>男!L8</f>
        <v>0</v>
      </c>
      <c r="M8" s="55">
        <f>男!M8</f>
        <v>0</v>
      </c>
      <c r="N8" s="55">
        <f>男!N8</f>
        <v>0</v>
      </c>
      <c r="O8" s="55">
        <f>男!O8</f>
        <v>0</v>
      </c>
      <c r="P8" s="55">
        <f>男!P8</f>
        <v>0</v>
      </c>
      <c r="Q8" s="55">
        <f>男!Q8</f>
        <v>0</v>
      </c>
      <c r="R8" s="55">
        <f>男!R8</f>
        <v>0</v>
      </c>
      <c r="S8" s="55">
        <f>男!S8</f>
        <v>0</v>
      </c>
      <c r="T8" s="55">
        <f>男!T8</f>
        <v>0</v>
      </c>
      <c r="U8" s="55">
        <f>男!U8</f>
        <v>0</v>
      </c>
      <c r="V8" s="55">
        <f>男!V8</f>
        <v>0</v>
      </c>
      <c r="W8" s="55">
        <f>男!W8</f>
        <v>0</v>
      </c>
    </row>
    <row r="9" spans="1:39">
      <c r="A9" s="55">
        <f>男!A9</f>
        <v>5</v>
      </c>
      <c r="B9" s="55" t="str">
        <f>男!B9</f>
        <v>〇</v>
      </c>
      <c r="C9" s="55">
        <f>男!C9</f>
        <v>0</v>
      </c>
      <c r="D9" s="55">
        <f>男!D9</f>
        <v>0</v>
      </c>
      <c r="E9" s="55">
        <f>男!E9</f>
        <v>0</v>
      </c>
      <c r="F9" s="55" t="str">
        <f>男!F9</f>
        <v>男</v>
      </c>
      <c r="G9" s="55" t="str">
        <f>男!G9</f>
        <v>『A組』男</v>
      </c>
      <c r="H9" s="55">
        <f>男!H9</f>
        <v>0</v>
      </c>
      <c r="I9" s="55" t="str">
        <f>男!I9</f>
        <v>北海道</v>
      </c>
      <c r="J9" s="55">
        <f>男!J9</f>
        <v>0</v>
      </c>
      <c r="K9" s="55">
        <f>男!K9</f>
        <v>0</v>
      </c>
      <c r="L9" s="55">
        <f>男!L9</f>
        <v>0</v>
      </c>
      <c r="M9" s="55">
        <f>男!M9</f>
        <v>0</v>
      </c>
      <c r="N9" s="55">
        <f>男!N9</f>
        <v>0</v>
      </c>
      <c r="O9" s="55">
        <f>男!O9</f>
        <v>0</v>
      </c>
      <c r="P9" s="55">
        <f>男!P9</f>
        <v>0</v>
      </c>
      <c r="Q9" s="55">
        <f>男!Q9</f>
        <v>0</v>
      </c>
      <c r="R9" s="55">
        <f>男!R9</f>
        <v>0</v>
      </c>
      <c r="S9" s="55">
        <f>男!S9</f>
        <v>0</v>
      </c>
      <c r="T9" s="55">
        <f>男!T9</f>
        <v>0</v>
      </c>
      <c r="U9" s="55">
        <f>男!U9</f>
        <v>0</v>
      </c>
      <c r="V9" s="55">
        <f>男!V9</f>
        <v>0</v>
      </c>
      <c r="W9" s="55">
        <f>男!W9</f>
        <v>0</v>
      </c>
      <c r="AM9" s="58"/>
    </row>
    <row r="10" spans="1:39">
      <c r="A10" s="55">
        <f>男!A10</f>
        <v>6</v>
      </c>
      <c r="B10" s="55" t="str">
        <f>男!B10</f>
        <v>〇</v>
      </c>
      <c r="C10" s="55">
        <f>男!C10</f>
        <v>0</v>
      </c>
      <c r="D10" s="55">
        <f>男!D10</f>
        <v>0</v>
      </c>
      <c r="E10" s="55">
        <f>男!E10</f>
        <v>0</v>
      </c>
      <c r="F10" s="55" t="str">
        <f>男!F10</f>
        <v>男</v>
      </c>
      <c r="G10" s="55" t="str">
        <f>男!G10</f>
        <v>『A組』男</v>
      </c>
      <c r="H10" s="55">
        <f>男!H10</f>
        <v>0</v>
      </c>
      <c r="I10" s="55" t="str">
        <f>男!I10</f>
        <v>北海道</v>
      </c>
      <c r="J10" s="55">
        <f>男!J10</f>
        <v>0</v>
      </c>
      <c r="K10" s="55">
        <f>男!K10</f>
        <v>0</v>
      </c>
      <c r="L10" s="55">
        <f>男!L10</f>
        <v>0</v>
      </c>
      <c r="M10" s="55">
        <f>男!M10</f>
        <v>0</v>
      </c>
      <c r="N10" s="55">
        <f>男!N10</f>
        <v>0</v>
      </c>
      <c r="O10" s="55">
        <f>男!O10</f>
        <v>0</v>
      </c>
      <c r="P10" s="55">
        <f>男!P10</f>
        <v>0</v>
      </c>
      <c r="Q10" s="55">
        <f>男!Q10</f>
        <v>0</v>
      </c>
      <c r="R10" s="55">
        <f>男!R10</f>
        <v>0</v>
      </c>
      <c r="S10" s="55">
        <f>男!S10</f>
        <v>0</v>
      </c>
      <c r="T10" s="55">
        <f>男!T10</f>
        <v>0</v>
      </c>
      <c r="U10" s="55">
        <f>男!U10</f>
        <v>0</v>
      </c>
      <c r="V10" s="55">
        <f>男!V10</f>
        <v>0</v>
      </c>
      <c r="W10" s="55">
        <f>男!W10</f>
        <v>0</v>
      </c>
      <c r="AM10" s="58"/>
    </row>
    <row r="11" spans="1:39">
      <c r="A11" s="55">
        <f>男!A11</f>
        <v>7</v>
      </c>
      <c r="B11" s="55" t="str">
        <f>男!B11</f>
        <v>〇</v>
      </c>
      <c r="C11" s="55">
        <f>男!C11</f>
        <v>0</v>
      </c>
      <c r="D11" s="55">
        <f>男!D11</f>
        <v>0</v>
      </c>
      <c r="E11" s="55">
        <f>男!E11</f>
        <v>0</v>
      </c>
      <c r="F11" s="55" t="str">
        <f>男!F11</f>
        <v>男</v>
      </c>
      <c r="G11" s="55" t="str">
        <f>男!G11</f>
        <v>『A組』男</v>
      </c>
      <c r="H11" s="55">
        <f>男!H11</f>
        <v>0</v>
      </c>
      <c r="I11" s="55" t="str">
        <f>男!I11</f>
        <v>北海道</v>
      </c>
      <c r="J11" s="55">
        <f>男!J11</f>
        <v>0</v>
      </c>
      <c r="K11" s="55">
        <f>男!K11</f>
        <v>0</v>
      </c>
      <c r="L11" s="55">
        <f>男!L11</f>
        <v>0</v>
      </c>
      <c r="M11" s="55">
        <f>男!M11</f>
        <v>0</v>
      </c>
      <c r="N11" s="55">
        <f>男!N11</f>
        <v>0</v>
      </c>
      <c r="O11" s="55">
        <f>男!O11</f>
        <v>0</v>
      </c>
      <c r="P11" s="55">
        <f>男!P11</f>
        <v>0</v>
      </c>
      <c r="Q11" s="55">
        <f>男!Q11</f>
        <v>0</v>
      </c>
      <c r="R11" s="55">
        <f>男!R11</f>
        <v>0</v>
      </c>
      <c r="S11" s="55">
        <f>男!S11</f>
        <v>0</v>
      </c>
      <c r="T11" s="55">
        <f>男!T11</f>
        <v>0</v>
      </c>
      <c r="U11" s="55">
        <f>男!U11</f>
        <v>0</v>
      </c>
      <c r="V11" s="55">
        <f>男!V11</f>
        <v>0</v>
      </c>
      <c r="W11" s="55">
        <f>男!W11</f>
        <v>0</v>
      </c>
      <c r="AM11" s="58"/>
    </row>
    <row r="12" spans="1:39">
      <c r="A12" s="55">
        <f>男!A12</f>
        <v>8</v>
      </c>
      <c r="B12" s="55" t="str">
        <f>男!B12</f>
        <v>〇</v>
      </c>
      <c r="C12" s="55">
        <f>男!C12</f>
        <v>0</v>
      </c>
      <c r="D12" s="55">
        <f>男!D12</f>
        <v>0</v>
      </c>
      <c r="E12" s="55">
        <f>男!E12</f>
        <v>0</v>
      </c>
      <c r="F12" s="55" t="str">
        <f>男!F12</f>
        <v>男</v>
      </c>
      <c r="G12" s="55" t="str">
        <f>男!G12</f>
        <v>『A組』男</v>
      </c>
      <c r="H12" s="55">
        <f>男!H12</f>
        <v>0</v>
      </c>
      <c r="I12" s="55" t="str">
        <f>男!I12</f>
        <v>北海道</v>
      </c>
      <c r="J12" s="55">
        <f>男!J12</f>
        <v>0</v>
      </c>
      <c r="K12" s="55">
        <f>男!K12</f>
        <v>0</v>
      </c>
      <c r="L12" s="55">
        <f>男!L12</f>
        <v>0</v>
      </c>
      <c r="M12" s="55">
        <f>男!M12</f>
        <v>0</v>
      </c>
      <c r="N12" s="55">
        <f>男!N12</f>
        <v>0</v>
      </c>
      <c r="O12" s="55">
        <f>男!O12</f>
        <v>0</v>
      </c>
      <c r="P12" s="55">
        <f>男!P12</f>
        <v>0</v>
      </c>
      <c r="Q12" s="55">
        <f>男!Q12</f>
        <v>0</v>
      </c>
      <c r="R12" s="55">
        <f>男!R12</f>
        <v>0</v>
      </c>
      <c r="S12" s="55">
        <f>男!S12</f>
        <v>0</v>
      </c>
      <c r="T12" s="55">
        <f>男!T12</f>
        <v>0</v>
      </c>
      <c r="U12" s="55">
        <f>男!U12</f>
        <v>0</v>
      </c>
      <c r="V12" s="55">
        <f>男!V12</f>
        <v>0</v>
      </c>
      <c r="W12" s="55">
        <f>男!W12</f>
        <v>0</v>
      </c>
    </row>
    <row r="13" spans="1:39">
      <c r="A13" s="55">
        <f>男!A13</f>
        <v>9</v>
      </c>
      <c r="B13" s="55" t="str">
        <f>男!B13</f>
        <v>〇</v>
      </c>
      <c r="C13" s="55">
        <f>男!C13</f>
        <v>0</v>
      </c>
      <c r="D13" s="55">
        <f>男!D13</f>
        <v>0</v>
      </c>
      <c r="E13" s="55">
        <f>男!E13</f>
        <v>0</v>
      </c>
      <c r="F13" s="55" t="str">
        <f>男!F13</f>
        <v>男</v>
      </c>
      <c r="G13" s="55" t="str">
        <f>男!G13</f>
        <v>『A組』男</v>
      </c>
      <c r="H13" s="55">
        <f>男!H13</f>
        <v>0</v>
      </c>
      <c r="I13" s="55" t="str">
        <f>男!I13</f>
        <v>北海道</v>
      </c>
      <c r="J13" s="55">
        <f>男!J13</f>
        <v>0</v>
      </c>
      <c r="K13" s="55">
        <f>男!K13</f>
        <v>0</v>
      </c>
      <c r="L13" s="55">
        <f>男!L13</f>
        <v>0</v>
      </c>
      <c r="M13" s="55">
        <f>男!M13</f>
        <v>0</v>
      </c>
      <c r="N13" s="55">
        <f>男!N13</f>
        <v>0</v>
      </c>
      <c r="O13" s="55">
        <f>男!O13</f>
        <v>0</v>
      </c>
      <c r="P13" s="55">
        <f>男!P13</f>
        <v>0</v>
      </c>
      <c r="Q13" s="55">
        <f>男!Q13</f>
        <v>0</v>
      </c>
      <c r="R13" s="55">
        <f>男!R13</f>
        <v>0</v>
      </c>
      <c r="S13" s="55">
        <f>男!S13</f>
        <v>0</v>
      </c>
      <c r="T13" s="55">
        <f>男!T13</f>
        <v>0</v>
      </c>
      <c r="U13" s="55">
        <f>男!U13</f>
        <v>0</v>
      </c>
      <c r="V13" s="55">
        <f>男!V13</f>
        <v>0</v>
      </c>
      <c r="W13" s="55">
        <f>男!W13</f>
        <v>0</v>
      </c>
    </row>
    <row r="14" spans="1:39">
      <c r="A14" s="55">
        <f>男!A14</f>
        <v>10</v>
      </c>
      <c r="B14" s="55" t="str">
        <f>男!B14</f>
        <v>〇</v>
      </c>
      <c r="C14" s="55">
        <f>男!C14</f>
        <v>0</v>
      </c>
      <c r="D14" s="55">
        <f>男!D14</f>
        <v>0</v>
      </c>
      <c r="E14" s="55">
        <f>男!E14</f>
        <v>0</v>
      </c>
      <c r="F14" s="55" t="str">
        <f>男!F14</f>
        <v>男</v>
      </c>
      <c r="G14" s="55" t="str">
        <f>男!G14</f>
        <v>『A組』男</v>
      </c>
      <c r="H14" s="55">
        <f>男!H14</f>
        <v>0</v>
      </c>
      <c r="I14" s="55" t="str">
        <f>男!I14</f>
        <v>北海道</v>
      </c>
      <c r="J14" s="55">
        <f>男!J14</f>
        <v>0</v>
      </c>
      <c r="K14" s="55">
        <f>男!K14</f>
        <v>0</v>
      </c>
      <c r="L14" s="55">
        <f>男!L14</f>
        <v>0</v>
      </c>
      <c r="M14" s="55">
        <f>男!M14</f>
        <v>0</v>
      </c>
      <c r="N14" s="55">
        <f>男!N14</f>
        <v>0</v>
      </c>
      <c r="O14" s="55">
        <f>男!O14</f>
        <v>0</v>
      </c>
      <c r="P14" s="55">
        <f>男!P14</f>
        <v>0</v>
      </c>
      <c r="Q14" s="55">
        <f>男!Q14</f>
        <v>0</v>
      </c>
      <c r="R14" s="55">
        <f>男!R14</f>
        <v>0</v>
      </c>
      <c r="S14" s="55">
        <f>男!S14</f>
        <v>0</v>
      </c>
      <c r="T14" s="55">
        <f>男!T14</f>
        <v>0</v>
      </c>
      <c r="U14" s="55">
        <f>男!U14</f>
        <v>0</v>
      </c>
      <c r="V14" s="55">
        <f>男!V14</f>
        <v>0</v>
      </c>
      <c r="W14" s="55">
        <f>男!W14</f>
        <v>0</v>
      </c>
    </row>
    <row r="15" spans="1:39">
      <c r="A15" s="55">
        <f>男!A15</f>
        <v>11</v>
      </c>
      <c r="B15" s="55" t="str">
        <f>男!B15</f>
        <v>〇</v>
      </c>
      <c r="C15" s="55">
        <f>男!C15</f>
        <v>0</v>
      </c>
      <c r="D15" s="55">
        <f>男!D15</f>
        <v>0</v>
      </c>
      <c r="E15" s="55">
        <f>男!E15</f>
        <v>0</v>
      </c>
      <c r="F15" s="55" t="str">
        <f>男!F15</f>
        <v>男</v>
      </c>
      <c r="G15" s="55" t="str">
        <f>男!G15</f>
        <v>『A組』男</v>
      </c>
      <c r="H15" s="55">
        <f>男!H15</f>
        <v>0</v>
      </c>
      <c r="I15" s="55" t="str">
        <f>男!I15</f>
        <v>北海道</v>
      </c>
      <c r="J15" s="55">
        <f>男!J15</f>
        <v>0</v>
      </c>
      <c r="K15" s="55">
        <f>男!K15</f>
        <v>0</v>
      </c>
      <c r="L15" s="55">
        <f>男!L15</f>
        <v>0</v>
      </c>
      <c r="M15" s="55">
        <f>男!M15</f>
        <v>0</v>
      </c>
      <c r="N15" s="55">
        <f>男!N15</f>
        <v>0</v>
      </c>
      <c r="O15" s="55">
        <f>男!O15</f>
        <v>0</v>
      </c>
      <c r="P15" s="55">
        <f>男!P15</f>
        <v>0</v>
      </c>
      <c r="Q15" s="55">
        <f>男!Q15</f>
        <v>0</v>
      </c>
      <c r="R15" s="55">
        <f>男!R15</f>
        <v>0</v>
      </c>
      <c r="S15" s="55">
        <f>男!S15</f>
        <v>0</v>
      </c>
      <c r="T15" s="55">
        <f>男!T15</f>
        <v>0</v>
      </c>
      <c r="U15" s="55">
        <f>男!U15</f>
        <v>0</v>
      </c>
      <c r="V15" s="55">
        <f>男!V15</f>
        <v>0</v>
      </c>
      <c r="W15" s="55">
        <f>男!W15</f>
        <v>0</v>
      </c>
    </row>
    <row r="16" spans="1:39">
      <c r="A16" s="55">
        <f>男!A16</f>
        <v>12</v>
      </c>
      <c r="B16" s="55" t="str">
        <f>男!B16</f>
        <v>〇</v>
      </c>
      <c r="C16" s="55">
        <f>男!C16</f>
        <v>0</v>
      </c>
      <c r="D16" s="55">
        <f>男!D16</f>
        <v>0</v>
      </c>
      <c r="E16" s="55">
        <f>男!E16</f>
        <v>0</v>
      </c>
      <c r="F16" s="55" t="str">
        <f>男!F16</f>
        <v>男</v>
      </c>
      <c r="G16" s="55" t="str">
        <f>男!G16</f>
        <v>『A組』男</v>
      </c>
      <c r="H16" s="55">
        <f>男!H16</f>
        <v>0</v>
      </c>
      <c r="I16" s="55" t="str">
        <f>男!I16</f>
        <v>北海道</v>
      </c>
      <c r="J16" s="55">
        <f>男!J16</f>
        <v>0</v>
      </c>
      <c r="K16" s="55">
        <f>男!K16</f>
        <v>0</v>
      </c>
      <c r="L16" s="55">
        <f>男!L16</f>
        <v>0</v>
      </c>
      <c r="M16" s="55">
        <f>男!M16</f>
        <v>0</v>
      </c>
      <c r="N16" s="55">
        <f>男!N16</f>
        <v>0</v>
      </c>
      <c r="O16" s="55">
        <f>男!O16</f>
        <v>0</v>
      </c>
      <c r="P16" s="55">
        <f>男!P16</f>
        <v>0</v>
      </c>
      <c r="Q16" s="55">
        <f>男!Q16</f>
        <v>0</v>
      </c>
      <c r="R16" s="55">
        <f>男!R16</f>
        <v>0</v>
      </c>
      <c r="S16" s="55">
        <f>男!S16</f>
        <v>0</v>
      </c>
      <c r="T16" s="55">
        <f>男!T16</f>
        <v>0</v>
      </c>
      <c r="U16" s="55">
        <f>男!U16</f>
        <v>0</v>
      </c>
      <c r="V16" s="55">
        <f>男!V16</f>
        <v>0</v>
      </c>
      <c r="W16" s="55">
        <f>男!W16</f>
        <v>0</v>
      </c>
    </row>
    <row r="17" spans="1:35">
      <c r="A17" s="55">
        <f>男!A17</f>
        <v>13</v>
      </c>
      <c r="B17" s="55" t="str">
        <f>男!B17</f>
        <v>〇</v>
      </c>
      <c r="C17" s="55">
        <f>男!C17</f>
        <v>0</v>
      </c>
      <c r="D17" s="55">
        <f>男!D17</f>
        <v>0</v>
      </c>
      <c r="E17" s="55">
        <f>男!E17</f>
        <v>0</v>
      </c>
      <c r="F17" s="55" t="str">
        <f>男!F17</f>
        <v>男</v>
      </c>
      <c r="G17" s="55" t="str">
        <f>男!G17</f>
        <v>『A組』男</v>
      </c>
      <c r="H17" s="55">
        <f>男!H17</f>
        <v>0</v>
      </c>
      <c r="I17" s="55" t="str">
        <f>男!I17</f>
        <v>北海道</v>
      </c>
      <c r="J17" s="55">
        <f>男!J17</f>
        <v>0</v>
      </c>
      <c r="K17" s="55">
        <f>男!K17</f>
        <v>0</v>
      </c>
      <c r="L17" s="55">
        <f>男!L17</f>
        <v>0</v>
      </c>
      <c r="M17" s="55">
        <f>男!M17</f>
        <v>0</v>
      </c>
      <c r="N17" s="55">
        <f>男!N17</f>
        <v>0</v>
      </c>
      <c r="O17" s="55">
        <f>男!O17</f>
        <v>0</v>
      </c>
      <c r="P17" s="55">
        <f>男!P17</f>
        <v>0</v>
      </c>
      <c r="Q17" s="55">
        <f>男!Q17</f>
        <v>0</v>
      </c>
      <c r="R17" s="55">
        <f>男!R17</f>
        <v>0</v>
      </c>
      <c r="S17" s="55">
        <f>男!S17</f>
        <v>0</v>
      </c>
      <c r="T17" s="55">
        <f>男!T17</f>
        <v>0</v>
      </c>
      <c r="U17" s="55">
        <f>男!U17</f>
        <v>0</v>
      </c>
      <c r="V17" s="55">
        <f>男!V17</f>
        <v>0</v>
      </c>
      <c r="W17" s="55">
        <f>男!W17</f>
        <v>0</v>
      </c>
    </row>
    <row r="18" spans="1:35">
      <c r="A18" s="55">
        <f>男!A18</f>
        <v>14</v>
      </c>
      <c r="B18" s="55" t="str">
        <f>男!B18</f>
        <v>〇</v>
      </c>
      <c r="C18" s="55">
        <f>男!C18</f>
        <v>0</v>
      </c>
      <c r="D18" s="55">
        <f>男!D18</f>
        <v>0</v>
      </c>
      <c r="E18" s="55">
        <f>男!E18</f>
        <v>0</v>
      </c>
      <c r="F18" s="55" t="str">
        <f>男!F18</f>
        <v>男</v>
      </c>
      <c r="G18" s="55" t="str">
        <f>男!G18</f>
        <v>『A組』男</v>
      </c>
      <c r="H18" s="55">
        <f>男!H18</f>
        <v>0</v>
      </c>
      <c r="I18" s="55" t="str">
        <f>男!I18</f>
        <v>北海道</v>
      </c>
      <c r="J18" s="55">
        <f>男!J18</f>
        <v>0</v>
      </c>
      <c r="K18" s="55">
        <f>男!K18</f>
        <v>0</v>
      </c>
      <c r="L18" s="55">
        <f>男!L18</f>
        <v>0</v>
      </c>
      <c r="M18" s="55">
        <f>男!M18</f>
        <v>0</v>
      </c>
      <c r="N18" s="55">
        <f>男!N18</f>
        <v>0</v>
      </c>
      <c r="O18" s="55">
        <f>男!O18</f>
        <v>0</v>
      </c>
      <c r="P18" s="55">
        <f>男!P18</f>
        <v>0</v>
      </c>
      <c r="Q18" s="55">
        <f>男!Q18</f>
        <v>0</v>
      </c>
      <c r="R18" s="55">
        <f>男!R18</f>
        <v>0</v>
      </c>
      <c r="S18" s="55">
        <f>男!S18</f>
        <v>0</v>
      </c>
      <c r="T18" s="55">
        <f>男!T18</f>
        <v>0</v>
      </c>
      <c r="U18" s="55">
        <f>男!U18</f>
        <v>0</v>
      </c>
      <c r="V18" s="55">
        <f>男!V18</f>
        <v>0</v>
      </c>
      <c r="W18" s="55">
        <f>男!W18</f>
        <v>0</v>
      </c>
      <c r="AE18" s="57"/>
      <c r="AF18" s="58"/>
      <c r="AI18" s="59"/>
    </row>
    <row r="19" spans="1:35">
      <c r="A19" s="55">
        <f>男!A19</f>
        <v>15</v>
      </c>
      <c r="B19" s="55" t="str">
        <f>男!B19</f>
        <v>〇</v>
      </c>
      <c r="C19" s="55">
        <f>男!C19</f>
        <v>0</v>
      </c>
      <c r="D19" s="55">
        <f>男!D19</f>
        <v>0</v>
      </c>
      <c r="E19" s="55">
        <f>男!E19</f>
        <v>0</v>
      </c>
      <c r="F19" s="55" t="str">
        <f>男!F19</f>
        <v>男</v>
      </c>
      <c r="G19" s="55" t="str">
        <f>男!G19</f>
        <v>『A組』男</v>
      </c>
      <c r="H19" s="55">
        <f>男!H19</f>
        <v>0</v>
      </c>
      <c r="I19" s="55" t="str">
        <f>男!I19</f>
        <v>北海道</v>
      </c>
      <c r="J19" s="55">
        <f>男!J19</f>
        <v>0</v>
      </c>
      <c r="K19" s="55">
        <f>男!K19</f>
        <v>0</v>
      </c>
      <c r="L19" s="55">
        <f>男!L19</f>
        <v>0</v>
      </c>
      <c r="M19" s="55">
        <f>男!M19</f>
        <v>0</v>
      </c>
      <c r="N19" s="55">
        <f>男!N19</f>
        <v>0</v>
      </c>
      <c r="O19" s="55">
        <f>男!O19</f>
        <v>0</v>
      </c>
      <c r="P19" s="55">
        <f>男!P19</f>
        <v>0</v>
      </c>
      <c r="Q19" s="55">
        <f>男!Q19</f>
        <v>0</v>
      </c>
      <c r="R19" s="55">
        <f>男!R19</f>
        <v>0</v>
      </c>
      <c r="S19" s="55">
        <f>男!S19</f>
        <v>0</v>
      </c>
      <c r="T19" s="55">
        <f>男!T19</f>
        <v>0</v>
      </c>
      <c r="U19" s="55">
        <f>男!U19</f>
        <v>0</v>
      </c>
      <c r="V19" s="55">
        <f>男!V19</f>
        <v>0</v>
      </c>
      <c r="W19" s="55">
        <f>男!W19</f>
        <v>0</v>
      </c>
      <c r="AE19" s="57"/>
      <c r="AF19" s="58"/>
      <c r="AI19" s="59"/>
    </row>
    <row r="20" spans="1:35">
      <c r="A20" s="55">
        <f>男!A20</f>
        <v>16</v>
      </c>
      <c r="B20" s="55" t="str">
        <f>男!B20</f>
        <v>〇</v>
      </c>
      <c r="C20" s="55">
        <f>男!C20</f>
        <v>0</v>
      </c>
      <c r="D20" s="55">
        <f>男!D20</f>
        <v>0</v>
      </c>
      <c r="E20" s="55">
        <f>男!E20</f>
        <v>0</v>
      </c>
      <c r="F20" s="55" t="str">
        <f>男!F20</f>
        <v>男</v>
      </c>
      <c r="G20" s="55" t="str">
        <f>男!G20</f>
        <v>『A組』男</v>
      </c>
      <c r="H20" s="55">
        <f>男!H20</f>
        <v>0</v>
      </c>
      <c r="I20" s="55" t="str">
        <f>男!I20</f>
        <v>北海道</v>
      </c>
      <c r="J20" s="55">
        <f>男!J20</f>
        <v>0</v>
      </c>
      <c r="K20" s="55">
        <f>男!K20</f>
        <v>0</v>
      </c>
      <c r="L20" s="55">
        <f>男!L20</f>
        <v>0</v>
      </c>
      <c r="M20" s="55">
        <f>男!M20</f>
        <v>0</v>
      </c>
      <c r="N20" s="55">
        <f>男!N20</f>
        <v>0</v>
      </c>
      <c r="O20" s="55">
        <f>男!O20</f>
        <v>0</v>
      </c>
      <c r="P20" s="55">
        <f>男!P20</f>
        <v>0</v>
      </c>
      <c r="Q20" s="55">
        <f>男!Q20</f>
        <v>0</v>
      </c>
      <c r="R20" s="55">
        <f>男!R20</f>
        <v>0</v>
      </c>
      <c r="S20" s="55">
        <f>男!S20</f>
        <v>0</v>
      </c>
      <c r="T20" s="55">
        <f>男!T20</f>
        <v>0</v>
      </c>
      <c r="U20" s="55">
        <f>男!U20</f>
        <v>0</v>
      </c>
      <c r="V20" s="55">
        <f>男!V20</f>
        <v>0</v>
      </c>
      <c r="W20" s="55">
        <f>男!W20</f>
        <v>0</v>
      </c>
      <c r="AE20" s="57"/>
      <c r="AF20" s="58"/>
      <c r="AI20" s="59"/>
    </row>
    <row r="21" spans="1:35">
      <c r="A21" s="55">
        <f>男!A21</f>
        <v>17</v>
      </c>
      <c r="B21" s="55" t="str">
        <f>男!B21</f>
        <v>〇</v>
      </c>
      <c r="C21" s="55">
        <f>男!C21</f>
        <v>0</v>
      </c>
      <c r="D21" s="55">
        <f>男!D21</f>
        <v>0</v>
      </c>
      <c r="E21" s="55">
        <f>男!E21</f>
        <v>0</v>
      </c>
      <c r="F21" s="55" t="str">
        <f>男!F21</f>
        <v>男</v>
      </c>
      <c r="G21" s="55" t="str">
        <f>男!G21</f>
        <v>『A組』男</v>
      </c>
      <c r="H21" s="55">
        <f>男!H21</f>
        <v>0</v>
      </c>
      <c r="I21" s="55" t="str">
        <f>男!I21</f>
        <v>北海道</v>
      </c>
      <c r="J21" s="55">
        <f>男!J21</f>
        <v>0</v>
      </c>
      <c r="K21" s="55">
        <f>男!K21</f>
        <v>0</v>
      </c>
      <c r="L21" s="55">
        <f>男!L21</f>
        <v>0</v>
      </c>
      <c r="M21" s="55">
        <f>男!M21</f>
        <v>0</v>
      </c>
      <c r="N21" s="55">
        <f>男!N21</f>
        <v>0</v>
      </c>
      <c r="O21" s="55">
        <f>男!O21</f>
        <v>0</v>
      </c>
      <c r="P21" s="55">
        <f>男!P21</f>
        <v>0</v>
      </c>
      <c r="Q21" s="55">
        <f>男!Q21</f>
        <v>0</v>
      </c>
      <c r="R21" s="55">
        <f>男!R21</f>
        <v>0</v>
      </c>
      <c r="S21" s="55">
        <f>男!S21</f>
        <v>0</v>
      </c>
      <c r="T21" s="55">
        <f>男!T21</f>
        <v>0</v>
      </c>
      <c r="U21" s="55">
        <f>男!U21</f>
        <v>0</v>
      </c>
      <c r="V21" s="55">
        <f>男!V21</f>
        <v>0</v>
      </c>
      <c r="W21" s="55">
        <f>男!W21</f>
        <v>0</v>
      </c>
      <c r="AE21" s="57"/>
      <c r="AF21" s="58"/>
      <c r="AI21" s="59"/>
    </row>
    <row r="22" spans="1:35">
      <c r="A22" s="55">
        <f>男!A22</f>
        <v>18</v>
      </c>
      <c r="B22" s="55" t="str">
        <f>男!B22</f>
        <v>〇</v>
      </c>
      <c r="C22" s="55">
        <f>男!C22</f>
        <v>0</v>
      </c>
      <c r="D22" s="55">
        <f>男!D22</f>
        <v>0</v>
      </c>
      <c r="E22" s="55">
        <f>男!E22</f>
        <v>0</v>
      </c>
      <c r="F22" s="55" t="str">
        <f>男!F22</f>
        <v>男</v>
      </c>
      <c r="G22" s="55" t="str">
        <f>男!G22</f>
        <v>『A組』男</v>
      </c>
      <c r="H22" s="55">
        <f>男!H22</f>
        <v>0</v>
      </c>
      <c r="I22" s="55" t="str">
        <f>男!I22</f>
        <v>北海道</v>
      </c>
      <c r="J22" s="55">
        <f>男!J22</f>
        <v>0</v>
      </c>
      <c r="K22" s="55">
        <f>男!K22</f>
        <v>0</v>
      </c>
      <c r="L22" s="55">
        <f>男!L22</f>
        <v>0</v>
      </c>
      <c r="M22" s="55">
        <f>男!M22</f>
        <v>0</v>
      </c>
      <c r="N22" s="55">
        <f>男!N22</f>
        <v>0</v>
      </c>
      <c r="O22" s="55">
        <f>男!O22</f>
        <v>0</v>
      </c>
      <c r="P22" s="55">
        <f>男!P22</f>
        <v>0</v>
      </c>
      <c r="Q22" s="55">
        <f>男!Q22</f>
        <v>0</v>
      </c>
      <c r="R22" s="55">
        <f>男!R22</f>
        <v>0</v>
      </c>
      <c r="S22" s="55">
        <f>男!S22</f>
        <v>0</v>
      </c>
      <c r="T22" s="55">
        <f>男!T22</f>
        <v>0</v>
      </c>
      <c r="U22" s="55">
        <f>男!U22</f>
        <v>0</v>
      </c>
      <c r="V22" s="55">
        <f>男!V22</f>
        <v>0</v>
      </c>
      <c r="W22" s="55">
        <f>男!W22</f>
        <v>0</v>
      </c>
      <c r="AE22" s="57"/>
      <c r="AF22" s="58"/>
      <c r="AI22" s="59"/>
    </row>
    <row r="23" spans="1:35">
      <c r="A23" s="55">
        <f>男!A23</f>
        <v>19</v>
      </c>
      <c r="B23" s="55" t="str">
        <f>男!B23</f>
        <v>〇</v>
      </c>
      <c r="C23" s="55">
        <f>男!C23</f>
        <v>0</v>
      </c>
      <c r="D23" s="55">
        <f>男!D23</f>
        <v>0</v>
      </c>
      <c r="E23" s="55">
        <f>男!E23</f>
        <v>0</v>
      </c>
      <c r="F23" s="55" t="str">
        <f>男!F23</f>
        <v>男</v>
      </c>
      <c r="G23" s="55" t="str">
        <f>男!G23</f>
        <v>『A組』男</v>
      </c>
      <c r="H23" s="55">
        <f>男!H23</f>
        <v>0</v>
      </c>
      <c r="I23" s="55" t="str">
        <f>男!I23</f>
        <v>北海道</v>
      </c>
      <c r="J23" s="55">
        <f>男!J23</f>
        <v>0</v>
      </c>
      <c r="K23" s="55">
        <f>男!K23</f>
        <v>0</v>
      </c>
      <c r="L23" s="55">
        <f>男!L23</f>
        <v>0</v>
      </c>
      <c r="M23" s="55">
        <f>男!M23</f>
        <v>0</v>
      </c>
      <c r="N23" s="55">
        <f>男!N23</f>
        <v>0</v>
      </c>
      <c r="O23" s="55">
        <f>男!O23</f>
        <v>0</v>
      </c>
      <c r="P23" s="55">
        <f>男!P23</f>
        <v>0</v>
      </c>
      <c r="Q23" s="55">
        <f>男!Q23</f>
        <v>0</v>
      </c>
      <c r="R23" s="55">
        <f>男!R23</f>
        <v>0</v>
      </c>
      <c r="S23" s="55">
        <f>男!S23</f>
        <v>0</v>
      </c>
      <c r="T23" s="55">
        <f>男!T23</f>
        <v>0</v>
      </c>
      <c r="U23" s="55">
        <f>男!U23</f>
        <v>0</v>
      </c>
      <c r="V23" s="55">
        <f>男!V23</f>
        <v>0</v>
      </c>
      <c r="W23" s="55">
        <f>男!W23</f>
        <v>0</v>
      </c>
      <c r="AE23" s="57"/>
      <c r="AF23" s="58"/>
      <c r="AI23" s="59"/>
    </row>
    <row r="24" spans="1:35">
      <c r="A24" s="55">
        <f>男!A24</f>
        <v>20</v>
      </c>
      <c r="B24" s="55" t="str">
        <f>男!B24</f>
        <v>〇</v>
      </c>
      <c r="C24" s="55">
        <f>男!C24</f>
        <v>0</v>
      </c>
      <c r="D24" s="55">
        <f>男!D24</f>
        <v>0</v>
      </c>
      <c r="E24" s="55">
        <f>男!E24</f>
        <v>0</v>
      </c>
      <c r="F24" s="55" t="str">
        <f>男!F24</f>
        <v>男</v>
      </c>
      <c r="G24" s="55" t="str">
        <f>男!G24</f>
        <v>『A組』男</v>
      </c>
      <c r="H24" s="55">
        <f>男!H24</f>
        <v>0</v>
      </c>
      <c r="I24" s="55" t="str">
        <f>男!I24</f>
        <v>北海道</v>
      </c>
      <c r="J24" s="55">
        <f>男!J24</f>
        <v>0</v>
      </c>
      <c r="K24" s="55">
        <f>男!K24</f>
        <v>0</v>
      </c>
      <c r="L24" s="55">
        <f>男!L24</f>
        <v>0</v>
      </c>
      <c r="M24" s="55">
        <f>男!M24</f>
        <v>0</v>
      </c>
      <c r="N24" s="55">
        <f>男!N24</f>
        <v>0</v>
      </c>
      <c r="O24" s="55">
        <f>男!O24</f>
        <v>0</v>
      </c>
      <c r="P24" s="55">
        <f>男!P24</f>
        <v>0</v>
      </c>
      <c r="Q24" s="55">
        <f>男!Q24</f>
        <v>0</v>
      </c>
      <c r="R24" s="55">
        <f>男!R24</f>
        <v>0</v>
      </c>
      <c r="S24" s="55">
        <f>男!S24</f>
        <v>0</v>
      </c>
      <c r="T24" s="55">
        <f>男!T24</f>
        <v>0</v>
      </c>
      <c r="U24" s="55">
        <f>男!U24</f>
        <v>0</v>
      </c>
      <c r="V24" s="55">
        <f>男!V24</f>
        <v>0</v>
      </c>
      <c r="W24" s="55">
        <f>男!W24</f>
        <v>0</v>
      </c>
      <c r="AE24" s="57"/>
      <c r="AF24" s="58"/>
      <c r="AI24" s="59"/>
    </row>
    <row r="25" spans="1:35">
      <c r="A25" s="55">
        <f>男!A25</f>
        <v>21</v>
      </c>
      <c r="B25" s="55" t="str">
        <f>男!B25</f>
        <v>〇</v>
      </c>
      <c r="C25" s="55">
        <f>男!C25</f>
        <v>0</v>
      </c>
      <c r="D25" s="55">
        <f>男!D25</f>
        <v>0</v>
      </c>
      <c r="E25" s="55">
        <f>男!E25</f>
        <v>0</v>
      </c>
      <c r="F25" s="55" t="str">
        <f>男!F25</f>
        <v>男</v>
      </c>
      <c r="G25" s="55" t="str">
        <f>男!G25</f>
        <v>『A組』男</v>
      </c>
      <c r="H25" s="55">
        <f>男!H25</f>
        <v>0</v>
      </c>
      <c r="I25" s="55" t="str">
        <f>男!I25</f>
        <v>北海道</v>
      </c>
      <c r="J25" s="55">
        <f>男!J25</f>
        <v>0</v>
      </c>
      <c r="K25" s="55">
        <f>男!K25</f>
        <v>0</v>
      </c>
      <c r="L25" s="55">
        <f>男!L25</f>
        <v>0</v>
      </c>
      <c r="M25" s="55">
        <f>男!M25</f>
        <v>0</v>
      </c>
      <c r="N25" s="55">
        <f>男!N25</f>
        <v>0</v>
      </c>
      <c r="O25" s="55">
        <f>男!O25</f>
        <v>0</v>
      </c>
      <c r="P25" s="55">
        <f>男!P25</f>
        <v>0</v>
      </c>
      <c r="Q25" s="55">
        <f>男!Q25</f>
        <v>0</v>
      </c>
      <c r="R25" s="55">
        <f>男!R25</f>
        <v>0</v>
      </c>
      <c r="S25" s="55">
        <f>男!S25</f>
        <v>0</v>
      </c>
      <c r="T25" s="55">
        <f>男!T25</f>
        <v>0</v>
      </c>
      <c r="U25" s="55">
        <f>男!U25</f>
        <v>0</v>
      </c>
      <c r="V25" s="55">
        <f>男!V25</f>
        <v>0</v>
      </c>
      <c r="W25" s="55">
        <f>男!W25</f>
        <v>0</v>
      </c>
      <c r="AE25" s="57"/>
      <c r="AF25" s="58"/>
      <c r="AI25" s="59"/>
    </row>
    <row r="26" spans="1:35">
      <c r="A26" s="55">
        <f>男!A26</f>
        <v>22</v>
      </c>
      <c r="B26" s="55" t="str">
        <f>男!B26</f>
        <v>〇</v>
      </c>
      <c r="C26" s="55">
        <f>男!C26</f>
        <v>0</v>
      </c>
      <c r="D26" s="55">
        <f>男!D26</f>
        <v>0</v>
      </c>
      <c r="E26" s="55">
        <f>男!E26</f>
        <v>0</v>
      </c>
      <c r="F26" s="55" t="str">
        <f>男!F26</f>
        <v>男</v>
      </c>
      <c r="G26" s="55" t="str">
        <f>男!G26</f>
        <v>『A組』男</v>
      </c>
      <c r="H26" s="55">
        <f>男!H26</f>
        <v>0</v>
      </c>
      <c r="I26" s="55" t="str">
        <f>男!I26</f>
        <v>北海道</v>
      </c>
      <c r="J26" s="55">
        <f>男!J26</f>
        <v>0</v>
      </c>
      <c r="K26" s="55">
        <f>男!K26</f>
        <v>0</v>
      </c>
      <c r="L26" s="55">
        <f>男!L26</f>
        <v>0</v>
      </c>
      <c r="M26" s="55">
        <f>男!M26</f>
        <v>0</v>
      </c>
      <c r="N26" s="55">
        <f>男!N26</f>
        <v>0</v>
      </c>
      <c r="O26" s="55">
        <f>男!O26</f>
        <v>0</v>
      </c>
      <c r="P26" s="55">
        <f>男!P26</f>
        <v>0</v>
      </c>
      <c r="Q26" s="55">
        <f>男!Q26</f>
        <v>0</v>
      </c>
      <c r="R26" s="55">
        <f>男!R26</f>
        <v>0</v>
      </c>
      <c r="S26" s="55">
        <f>男!S26</f>
        <v>0</v>
      </c>
      <c r="T26" s="55">
        <f>男!T26</f>
        <v>0</v>
      </c>
      <c r="U26" s="55">
        <f>男!U26</f>
        <v>0</v>
      </c>
      <c r="V26" s="55">
        <f>男!V26</f>
        <v>0</v>
      </c>
      <c r="W26" s="55">
        <f>男!W26</f>
        <v>0</v>
      </c>
      <c r="AE26" s="57"/>
      <c r="AF26" s="58"/>
      <c r="AI26" s="59"/>
    </row>
    <row r="27" spans="1:35">
      <c r="A27" s="55">
        <f>男!A27</f>
        <v>23</v>
      </c>
      <c r="B27" s="55" t="str">
        <f>男!B27</f>
        <v>〇</v>
      </c>
      <c r="C27" s="55">
        <f>男!C27</f>
        <v>0</v>
      </c>
      <c r="D27" s="55">
        <f>男!D27</f>
        <v>0</v>
      </c>
      <c r="E27" s="55">
        <f>男!E27</f>
        <v>0</v>
      </c>
      <c r="F27" s="55" t="str">
        <f>男!F27</f>
        <v>男</v>
      </c>
      <c r="G27" s="55" t="str">
        <f>男!G27</f>
        <v>『A組』男</v>
      </c>
      <c r="H27" s="55">
        <f>男!H27</f>
        <v>0</v>
      </c>
      <c r="I27" s="55" t="str">
        <f>男!I27</f>
        <v>北海道</v>
      </c>
      <c r="J27" s="55">
        <f>男!J27</f>
        <v>0</v>
      </c>
      <c r="K27" s="55">
        <f>男!K27</f>
        <v>0</v>
      </c>
      <c r="L27" s="55">
        <f>男!L27</f>
        <v>0</v>
      </c>
      <c r="M27" s="55">
        <f>男!M27</f>
        <v>0</v>
      </c>
      <c r="N27" s="55">
        <f>男!N27</f>
        <v>0</v>
      </c>
      <c r="O27" s="55">
        <f>男!O27</f>
        <v>0</v>
      </c>
      <c r="P27" s="55">
        <f>男!P27</f>
        <v>0</v>
      </c>
      <c r="Q27" s="55">
        <f>男!Q27</f>
        <v>0</v>
      </c>
      <c r="R27" s="55">
        <f>男!R27</f>
        <v>0</v>
      </c>
      <c r="S27" s="55">
        <f>男!S27</f>
        <v>0</v>
      </c>
      <c r="T27" s="55">
        <f>男!T27</f>
        <v>0</v>
      </c>
      <c r="U27" s="55">
        <f>男!U27</f>
        <v>0</v>
      </c>
      <c r="V27" s="55">
        <f>男!V27</f>
        <v>0</v>
      </c>
      <c r="W27" s="55">
        <f>男!W27</f>
        <v>0</v>
      </c>
      <c r="AE27" s="57"/>
      <c r="AF27" s="58"/>
      <c r="AI27" s="59"/>
    </row>
    <row r="28" spans="1:35">
      <c r="A28" s="55">
        <f>男!A28</f>
        <v>24</v>
      </c>
      <c r="B28" s="55" t="str">
        <f>男!B28</f>
        <v>〇</v>
      </c>
      <c r="C28" s="55">
        <f>男!C28</f>
        <v>0</v>
      </c>
      <c r="D28" s="55">
        <f>男!D28</f>
        <v>0</v>
      </c>
      <c r="E28" s="55">
        <f>男!E28</f>
        <v>0</v>
      </c>
      <c r="F28" s="55" t="str">
        <f>男!F28</f>
        <v>男</v>
      </c>
      <c r="G28" s="55" t="str">
        <f>男!G28</f>
        <v>『A組』男</v>
      </c>
      <c r="H28" s="55">
        <f>男!H28</f>
        <v>0</v>
      </c>
      <c r="I28" s="55" t="str">
        <f>男!I28</f>
        <v>北海道</v>
      </c>
      <c r="J28" s="55">
        <f>男!J28</f>
        <v>0</v>
      </c>
      <c r="K28" s="55">
        <f>男!K28</f>
        <v>0</v>
      </c>
      <c r="L28" s="55">
        <f>男!L28</f>
        <v>0</v>
      </c>
      <c r="M28" s="55">
        <f>男!M28</f>
        <v>0</v>
      </c>
      <c r="N28" s="55">
        <f>男!N28</f>
        <v>0</v>
      </c>
      <c r="O28" s="55">
        <f>男!O28</f>
        <v>0</v>
      </c>
      <c r="P28" s="55">
        <f>男!P28</f>
        <v>0</v>
      </c>
      <c r="Q28" s="55">
        <f>男!Q28</f>
        <v>0</v>
      </c>
      <c r="R28" s="55">
        <f>男!R28</f>
        <v>0</v>
      </c>
      <c r="S28" s="55">
        <f>男!S28</f>
        <v>0</v>
      </c>
      <c r="T28" s="55">
        <f>男!T28</f>
        <v>0</v>
      </c>
      <c r="U28" s="55">
        <f>男!U28</f>
        <v>0</v>
      </c>
      <c r="V28" s="55">
        <f>男!V28</f>
        <v>0</v>
      </c>
      <c r="W28" s="55">
        <f>男!W28</f>
        <v>0</v>
      </c>
      <c r="AE28" s="57"/>
      <c r="AF28" s="58"/>
      <c r="AG28" s="58"/>
      <c r="AI28" s="59"/>
    </row>
    <row r="29" spans="1:35">
      <c r="A29" s="55">
        <f>男!A29</f>
        <v>25</v>
      </c>
      <c r="B29" s="55" t="str">
        <f>男!B29</f>
        <v>〇</v>
      </c>
      <c r="C29" s="55">
        <f>男!C29</f>
        <v>0</v>
      </c>
      <c r="D29" s="55">
        <f>男!D29</f>
        <v>0</v>
      </c>
      <c r="E29" s="55">
        <f>男!E29</f>
        <v>0</v>
      </c>
      <c r="F29" s="55" t="str">
        <f>男!F29</f>
        <v>男</v>
      </c>
      <c r="G29" s="55" t="str">
        <f>男!G29</f>
        <v>『A組』男</v>
      </c>
      <c r="H29" s="55">
        <f>男!H29</f>
        <v>0</v>
      </c>
      <c r="I29" s="55" t="str">
        <f>男!I29</f>
        <v>北海道</v>
      </c>
      <c r="J29" s="55">
        <f>男!J29</f>
        <v>0</v>
      </c>
      <c r="K29" s="55">
        <f>男!K29</f>
        <v>0</v>
      </c>
      <c r="L29" s="55">
        <f>男!L29</f>
        <v>0</v>
      </c>
      <c r="M29" s="55">
        <f>男!M29</f>
        <v>0</v>
      </c>
      <c r="N29" s="55">
        <f>男!N29</f>
        <v>0</v>
      </c>
      <c r="O29" s="55">
        <f>男!O29</f>
        <v>0</v>
      </c>
      <c r="P29" s="55">
        <f>男!P29</f>
        <v>0</v>
      </c>
      <c r="Q29" s="55">
        <f>男!Q29</f>
        <v>0</v>
      </c>
      <c r="R29" s="55">
        <f>男!R29</f>
        <v>0</v>
      </c>
      <c r="S29" s="55">
        <f>男!S29</f>
        <v>0</v>
      </c>
      <c r="T29" s="55">
        <f>男!T29</f>
        <v>0</v>
      </c>
      <c r="U29" s="55">
        <f>男!U29</f>
        <v>0</v>
      </c>
      <c r="V29" s="55">
        <f>男!V29</f>
        <v>0</v>
      </c>
      <c r="W29" s="55">
        <f>男!W29</f>
        <v>0</v>
      </c>
      <c r="AE29" s="57"/>
      <c r="AF29" s="58"/>
      <c r="AG29" s="58"/>
      <c r="AI29" s="59"/>
    </row>
    <row r="30" spans="1:35">
      <c r="A30" s="55">
        <f>男!A30</f>
        <v>26</v>
      </c>
      <c r="B30" s="55" t="str">
        <f>男!B30</f>
        <v>〇</v>
      </c>
      <c r="C30" s="55">
        <f>男!C30</f>
        <v>0</v>
      </c>
      <c r="D30" s="55">
        <f>男!D30</f>
        <v>0</v>
      </c>
      <c r="E30" s="55">
        <f>男!E30</f>
        <v>0</v>
      </c>
      <c r="F30" s="55" t="str">
        <f>男!F30</f>
        <v>男</v>
      </c>
      <c r="G30" s="55" t="str">
        <f>男!G30</f>
        <v>『A組』男</v>
      </c>
      <c r="H30" s="55">
        <f>男!H30</f>
        <v>0</v>
      </c>
      <c r="I30" s="55" t="str">
        <f>男!I30</f>
        <v>北海道</v>
      </c>
      <c r="J30" s="55">
        <f>男!J30</f>
        <v>0</v>
      </c>
      <c r="K30" s="55">
        <f>男!K30</f>
        <v>0</v>
      </c>
      <c r="L30" s="55">
        <f>男!L30</f>
        <v>0</v>
      </c>
      <c r="M30" s="55">
        <f>男!M30</f>
        <v>0</v>
      </c>
      <c r="N30" s="55">
        <f>男!N30</f>
        <v>0</v>
      </c>
      <c r="O30" s="55">
        <f>男!O30</f>
        <v>0</v>
      </c>
      <c r="P30" s="55">
        <f>男!P30</f>
        <v>0</v>
      </c>
      <c r="Q30" s="55">
        <f>男!Q30</f>
        <v>0</v>
      </c>
      <c r="R30" s="55">
        <f>男!R30</f>
        <v>0</v>
      </c>
      <c r="S30" s="55">
        <f>男!S30</f>
        <v>0</v>
      </c>
      <c r="T30" s="55">
        <f>男!T30</f>
        <v>0</v>
      </c>
      <c r="U30" s="55">
        <f>男!U30</f>
        <v>0</v>
      </c>
      <c r="V30" s="55">
        <f>男!V30</f>
        <v>0</v>
      </c>
      <c r="W30" s="55">
        <f>男!W30</f>
        <v>0</v>
      </c>
      <c r="AE30" s="57"/>
      <c r="AF30" s="58"/>
      <c r="AG30" s="58"/>
      <c r="AI30" s="59"/>
    </row>
    <row r="31" spans="1:35">
      <c r="A31" s="55">
        <f>男!A31</f>
        <v>27</v>
      </c>
      <c r="B31" s="55" t="str">
        <f>男!B31</f>
        <v>〇</v>
      </c>
      <c r="C31" s="55">
        <f>男!C31</f>
        <v>0</v>
      </c>
      <c r="D31" s="55">
        <f>男!D31</f>
        <v>0</v>
      </c>
      <c r="E31" s="55">
        <f>男!E31</f>
        <v>0</v>
      </c>
      <c r="F31" s="55" t="str">
        <f>男!F31</f>
        <v>男</v>
      </c>
      <c r="G31" s="55" t="str">
        <f>男!G31</f>
        <v>『A組』男</v>
      </c>
      <c r="H31" s="55">
        <f>男!H31</f>
        <v>0</v>
      </c>
      <c r="I31" s="55" t="str">
        <f>男!I31</f>
        <v>北海道</v>
      </c>
      <c r="J31" s="55">
        <f>男!J31</f>
        <v>0</v>
      </c>
      <c r="K31" s="55">
        <f>男!K31</f>
        <v>0</v>
      </c>
      <c r="L31" s="55">
        <f>男!L31</f>
        <v>0</v>
      </c>
      <c r="M31" s="55">
        <f>男!M31</f>
        <v>0</v>
      </c>
      <c r="N31" s="55">
        <f>男!N31</f>
        <v>0</v>
      </c>
      <c r="O31" s="55">
        <f>男!O31</f>
        <v>0</v>
      </c>
      <c r="P31" s="55">
        <f>男!P31</f>
        <v>0</v>
      </c>
      <c r="Q31" s="55">
        <f>男!Q31</f>
        <v>0</v>
      </c>
      <c r="R31" s="55">
        <f>男!R31</f>
        <v>0</v>
      </c>
      <c r="S31" s="55">
        <f>男!S31</f>
        <v>0</v>
      </c>
      <c r="T31" s="55">
        <f>男!T31</f>
        <v>0</v>
      </c>
      <c r="U31" s="55">
        <f>男!U31</f>
        <v>0</v>
      </c>
      <c r="V31" s="55">
        <f>男!V31</f>
        <v>0</v>
      </c>
      <c r="W31" s="55">
        <f>男!W31</f>
        <v>0</v>
      </c>
      <c r="AE31" s="57"/>
      <c r="AF31" s="58"/>
      <c r="AG31" s="58"/>
      <c r="AI31" s="59"/>
    </row>
    <row r="32" spans="1:35">
      <c r="A32" s="55">
        <f>男!A32</f>
        <v>28</v>
      </c>
      <c r="B32" s="55" t="str">
        <f>男!B32</f>
        <v>〇</v>
      </c>
      <c r="C32" s="55">
        <f>男!C32</f>
        <v>0</v>
      </c>
      <c r="D32" s="55">
        <f>男!D32</f>
        <v>0</v>
      </c>
      <c r="E32" s="55">
        <f>男!E32</f>
        <v>0</v>
      </c>
      <c r="F32" s="55" t="str">
        <f>男!F32</f>
        <v>男</v>
      </c>
      <c r="G32" s="55" t="str">
        <f>男!G32</f>
        <v>『A組』男</v>
      </c>
      <c r="H32" s="55">
        <f>男!H32</f>
        <v>0</v>
      </c>
      <c r="I32" s="55" t="str">
        <f>男!I32</f>
        <v>北海道</v>
      </c>
      <c r="J32" s="55">
        <f>男!J32</f>
        <v>0</v>
      </c>
      <c r="K32" s="55">
        <f>男!K32</f>
        <v>0</v>
      </c>
      <c r="L32" s="55">
        <f>男!L32</f>
        <v>0</v>
      </c>
      <c r="M32" s="55">
        <f>男!M32</f>
        <v>0</v>
      </c>
      <c r="N32" s="55">
        <f>男!N32</f>
        <v>0</v>
      </c>
      <c r="O32" s="55">
        <f>男!O32</f>
        <v>0</v>
      </c>
      <c r="P32" s="55">
        <f>男!P32</f>
        <v>0</v>
      </c>
      <c r="Q32" s="55">
        <f>男!Q32</f>
        <v>0</v>
      </c>
      <c r="R32" s="55">
        <f>男!R32</f>
        <v>0</v>
      </c>
      <c r="S32" s="55">
        <f>男!S32</f>
        <v>0</v>
      </c>
      <c r="T32" s="55">
        <f>男!T32</f>
        <v>0</v>
      </c>
      <c r="U32" s="55">
        <f>男!U32</f>
        <v>0</v>
      </c>
      <c r="V32" s="55">
        <f>男!V32</f>
        <v>0</v>
      </c>
      <c r="W32" s="55">
        <f>男!W32</f>
        <v>0</v>
      </c>
      <c r="AE32" s="57"/>
      <c r="AF32" s="58"/>
      <c r="AI32" s="59"/>
    </row>
    <row r="33" spans="1:35">
      <c r="A33" s="55">
        <f>男!A33</f>
        <v>29</v>
      </c>
      <c r="B33" s="55" t="str">
        <f>男!B33</f>
        <v>〇</v>
      </c>
      <c r="C33" s="55">
        <f>男!C33</f>
        <v>0</v>
      </c>
      <c r="D33" s="55">
        <f>男!D33</f>
        <v>0</v>
      </c>
      <c r="E33" s="55">
        <f>男!E33</f>
        <v>0</v>
      </c>
      <c r="F33" s="55" t="str">
        <f>男!F33</f>
        <v>男</v>
      </c>
      <c r="G33" s="55" t="str">
        <f>男!G33</f>
        <v>『A組』男</v>
      </c>
      <c r="H33" s="55">
        <f>男!H33</f>
        <v>0</v>
      </c>
      <c r="I33" s="55" t="str">
        <f>男!I33</f>
        <v>北海道</v>
      </c>
      <c r="J33" s="55">
        <f>男!J33</f>
        <v>0</v>
      </c>
      <c r="K33" s="55">
        <f>男!K33</f>
        <v>0</v>
      </c>
      <c r="L33" s="55">
        <f>男!L33</f>
        <v>0</v>
      </c>
      <c r="M33" s="55">
        <f>男!M33</f>
        <v>0</v>
      </c>
      <c r="N33" s="55">
        <f>男!N33</f>
        <v>0</v>
      </c>
      <c r="O33" s="55">
        <f>男!O33</f>
        <v>0</v>
      </c>
      <c r="P33" s="55">
        <f>男!P33</f>
        <v>0</v>
      </c>
      <c r="Q33" s="55">
        <f>男!Q33</f>
        <v>0</v>
      </c>
      <c r="R33" s="55">
        <f>男!R33</f>
        <v>0</v>
      </c>
      <c r="S33" s="55">
        <f>男!S33</f>
        <v>0</v>
      </c>
      <c r="T33" s="55">
        <f>男!T33</f>
        <v>0</v>
      </c>
      <c r="U33" s="55">
        <f>男!U33</f>
        <v>0</v>
      </c>
      <c r="V33" s="55">
        <f>男!V33</f>
        <v>0</v>
      </c>
      <c r="W33" s="55">
        <f>男!W33</f>
        <v>0</v>
      </c>
      <c r="AE33" s="57"/>
      <c r="AF33" s="58"/>
      <c r="AI33" s="59"/>
    </row>
    <row r="34" spans="1:35">
      <c r="A34" s="55">
        <f>男!A34</f>
        <v>30</v>
      </c>
      <c r="B34" s="55" t="str">
        <f>男!B34</f>
        <v>〇</v>
      </c>
      <c r="C34" s="55">
        <f>男!C34</f>
        <v>0</v>
      </c>
      <c r="D34" s="55">
        <f>男!D34</f>
        <v>0</v>
      </c>
      <c r="E34" s="55">
        <f>男!E34</f>
        <v>0</v>
      </c>
      <c r="F34" s="55" t="str">
        <f>男!F34</f>
        <v>男</v>
      </c>
      <c r="G34" s="55" t="str">
        <f>男!G34</f>
        <v>『A組』男</v>
      </c>
      <c r="H34" s="55">
        <f>男!H34</f>
        <v>0</v>
      </c>
      <c r="I34" s="55" t="str">
        <f>男!I34</f>
        <v>北海道</v>
      </c>
      <c r="J34" s="55">
        <f>男!J34</f>
        <v>0</v>
      </c>
      <c r="K34" s="55">
        <f>男!K34</f>
        <v>0</v>
      </c>
      <c r="L34" s="55">
        <f>男!L34</f>
        <v>0</v>
      </c>
      <c r="M34" s="55">
        <f>男!M34</f>
        <v>0</v>
      </c>
      <c r="N34" s="55">
        <f>男!N34</f>
        <v>0</v>
      </c>
      <c r="O34" s="55">
        <f>男!O34</f>
        <v>0</v>
      </c>
      <c r="P34" s="55">
        <f>男!P34</f>
        <v>0</v>
      </c>
      <c r="Q34" s="55">
        <f>男!Q34</f>
        <v>0</v>
      </c>
      <c r="R34" s="55">
        <f>男!R34</f>
        <v>0</v>
      </c>
      <c r="S34" s="55">
        <f>男!S34</f>
        <v>0</v>
      </c>
      <c r="T34" s="55">
        <f>男!T34</f>
        <v>0</v>
      </c>
      <c r="U34" s="55">
        <f>男!U34</f>
        <v>0</v>
      </c>
      <c r="V34" s="55">
        <f>男!V34</f>
        <v>0</v>
      </c>
      <c r="W34" s="55">
        <f>男!W34</f>
        <v>0</v>
      </c>
      <c r="AE34" s="57"/>
      <c r="AF34" s="58"/>
      <c r="AI34" s="59"/>
    </row>
    <row r="35" spans="1:35">
      <c r="A35" s="55">
        <f>男!A35</f>
        <v>31</v>
      </c>
      <c r="B35" s="55" t="str">
        <f>男!B35</f>
        <v>〇</v>
      </c>
      <c r="C35" s="55">
        <f>男!C35</f>
        <v>0</v>
      </c>
      <c r="D35" s="55">
        <f>男!D35</f>
        <v>0</v>
      </c>
      <c r="E35" s="55">
        <f>男!E35</f>
        <v>0</v>
      </c>
      <c r="F35" s="55" t="str">
        <f>男!F35</f>
        <v>男</v>
      </c>
      <c r="G35" s="55" t="str">
        <f>男!G35</f>
        <v>『A組』男</v>
      </c>
      <c r="H35" s="55">
        <f>男!H35</f>
        <v>0</v>
      </c>
      <c r="I35" s="55" t="str">
        <f>男!I35</f>
        <v>北海道</v>
      </c>
      <c r="J35" s="55">
        <f>男!J35</f>
        <v>0</v>
      </c>
      <c r="K35" s="55">
        <f>男!K35</f>
        <v>0</v>
      </c>
      <c r="L35" s="55">
        <f>男!L35</f>
        <v>0</v>
      </c>
      <c r="M35" s="55">
        <f>男!M35</f>
        <v>0</v>
      </c>
      <c r="N35" s="55">
        <f>男!N35</f>
        <v>0</v>
      </c>
      <c r="O35" s="55">
        <f>男!O35</f>
        <v>0</v>
      </c>
      <c r="P35" s="55">
        <f>男!P35</f>
        <v>0</v>
      </c>
      <c r="Q35" s="55">
        <f>男!Q35</f>
        <v>0</v>
      </c>
      <c r="R35" s="55">
        <f>男!R35</f>
        <v>0</v>
      </c>
      <c r="S35" s="55">
        <f>男!S35</f>
        <v>0</v>
      </c>
      <c r="T35" s="55">
        <f>男!T35</f>
        <v>0</v>
      </c>
      <c r="U35" s="55">
        <f>男!U35</f>
        <v>0</v>
      </c>
      <c r="V35" s="55">
        <f>男!V35</f>
        <v>0</v>
      </c>
      <c r="W35" s="55">
        <f>男!W35</f>
        <v>0</v>
      </c>
      <c r="AE35" s="57"/>
      <c r="AF35" s="58"/>
      <c r="AI35" s="59"/>
    </row>
    <row r="36" spans="1:35">
      <c r="A36" s="55">
        <f>男!A36</f>
        <v>32</v>
      </c>
      <c r="B36" s="55" t="str">
        <f>男!B36</f>
        <v>〇</v>
      </c>
      <c r="C36" s="55">
        <f>男!C36</f>
        <v>0</v>
      </c>
      <c r="D36" s="55">
        <f>男!D36</f>
        <v>0</v>
      </c>
      <c r="E36" s="55">
        <f>男!E36</f>
        <v>0</v>
      </c>
      <c r="F36" s="55" t="str">
        <f>男!F36</f>
        <v>男</v>
      </c>
      <c r="G36" s="55" t="str">
        <f>男!G36</f>
        <v>『A組』男</v>
      </c>
      <c r="H36" s="55">
        <f>男!H36</f>
        <v>0</v>
      </c>
      <c r="I36" s="55" t="str">
        <f>男!I36</f>
        <v>北海道</v>
      </c>
      <c r="J36" s="55">
        <f>男!J36</f>
        <v>0</v>
      </c>
      <c r="K36" s="55">
        <f>男!K36</f>
        <v>0</v>
      </c>
      <c r="L36" s="55">
        <f>男!L36</f>
        <v>0</v>
      </c>
      <c r="M36" s="55">
        <f>男!M36</f>
        <v>0</v>
      </c>
      <c r="N36" s="55">
        <f>男!N36</f>
        <v>0</v>
      </c>
      <c r="O36" s="55">
        <f>男!O36</f>
        <v>0</v>
      </c>
      <c r="P36" s="55">
        <f>男!P36</f>
        <v>0</v>
      </c>
      <c r="Q36" s="55">
        <f>男!Q36</f>
        <v>0</v>
      </c>
      <c r="R36" s="55">
        <f>男!R36</f>
        <v>0</v>
      </c>
      <c r="S36" s="55">
        <f>男!S36</f>
        <v>0</v>
      </c>
      <c r="T36" s="55">
        <f>男!T36</f>
        <v>0</v>
      </c>
      <c r="U36" s="55">
        <f>男!U36</f>
        <v>0</v>
      </c>
      <c r="V36" s="55">
        <f>男!V36</f>
        <v>0</v>
      </c>
      <c r="W36" s="55">
        <f>男!W36</f>
        <v>0</v>
      </c>
      <c r="AE36" s="57"/>
      <c r="AF36" s="58"/>
      <c r="AI36" s="59"/>
    </row>
    <row r="37" spans="1:35">
      <c r="A37" s="55">
        <f>男!A37</f>
        <v>33</v>
      </c>
      <c r="B37" s="55" t="str">
        <f>男!B37</f>
        <v>〇</v>
      </c>
      <c r="C37" s="55">
        <f>男!C37</f>
        <v>0</v>
      </c>
      <c r="D37" s="55">
        <f>男!D37</f>
        <v>0</v>
      </c>
      <c r="E37" s="55">
        <f>男!E37</f>
        <v>0</v>
      </c>
      <c r="F37" s="55" t="str">
        <f>男!F37</f>
        <v>男</v>
      </c>
      <c r="G37" s="55" t="str">
        <f>男!G37</f>
        <v>『A組』男</v>
      </c>
      <c r="H37" s="55">
        <f>男!H37</f>
        <v>0</v>
      </c>
      <c r="I37" s="55" t="str">
        <f>男!I37</f>
        <v>北海道</v>
      </c>
      <c r="J37" s="55">
        <f>男!J37</f>
        <v>0</v>
      </c>
      <c r="K37" s="55">
        <f>男!K37</f>
        <v>0</v>
      </c>
      <c r="L37" s="55">
        <f>男!L37</f>
        <v>0</v>
      </c>
      <c r="M37" s="55">
        <f>男!M37</f>
        <v>0</v>
      </c>
      <c r="N37" s="55">
        <f>男!N37</f>
        <v>0</v>
      </c>
      <c r="O37" s="55">
        <f>男!O37</f>
        <v>0</v>
      </c>
      <c r="P37" s="55">
        <f>男!P37</f>
        <v>0</v>
      </c>
      <c r="Q37" s="55">
        <f>男!Q37</f>
        <v>0</v>
      </c>
      <c r="R37" s="55">
        <f>男!R37</f>
        <v>0</v>
      </c>
      <c r="S37" s="55">
        <f>男!S37</f>
        <v>0</v>
      </c>
      <c r="T37" s="55">
        <f>男!T37</f>
        <v>0</v>
      </c>
      <c r="U37" s="55">
        <f>男!U37</f>
        <v>0</v>
      </c>
      <c r="V37" s="55">
        <f>男!V37</f>
        <v>0</v>
      </c>
      <c r="W37" s="55">
        <f>男!W37</f>
        <v>0</v>
      </c>
      <c r="AE37" s="57"/>
      <c r="AF37" s="58"/>
      <c r="AI37" s="59"/>
    </row>
    <row r="38" spans="1:35">
      <c r="A38" s="55">
        <f>男!A38</f>
        <v>34</v>
      </c>
      <c r="B38" s="55" t="str">
        <f>男!B38</f>
        <v>〇</v>
      </c>
      <c r="C38" s="55">
        <f>男!C38</f>
        <v>0</v>
      </c>
      <c r="D38" s="55">
        <f>男!D38</f>
        <v>0</v>
      </c>
      <c r="E38" s="55">
        <f>男!E38</f>
        <v>0</v>
      </c>
      <c r="F38" s="55" t="str">
        <f>男!F38</f>
        <v>男</v>
      </c>
      <c r="G38" s="55" t="str">
        <f>男!G38</f>
        <v>『A組』男</v>
      </c>
      <c r="H38" s="55">
        <f>男!H38</f>
        <v>0</v>
      </c>
      <c r="I38" s="55" t="str">
        <f>男!I38</f>
        <v>北海道</v>
      </c>
      <c r="J38" s="55">
        <f>男!J38</f>
        <v>0</v>
      </c>
      <c r="K38" s="55">
        <f>男!K38</f>
        <v>0</v>
      </c>
      <c r="L38" s="55">
        <f>男!L38</f>
        <v>0</v>
      </c>
      <c r="M38" s="55">
        <f>男!M38</f>
        <v>0</v>
      </c>
      <c r="N38" s="55">
        <f>男!N38</f>
        <v>0</v>
      </c>
      <c r="O38" s="55">
        <f>男!O38</f>
        <v>0</v>
      </c>
      <c r="P38" s="55">
        <f>男!P38</f>
        <v>0</v>
      </c>
      <c r="Q38" s="55">
        <f>男!Q38</f>
        <v>0</v>
      </c>
      <c r="R38" s="55">
        <f>男!R38</f>
        <v>0</v>
      </c>
      <c r="S38" s="55">
        <f>男!S38</f>
        <v>0</v>
      </c>
      <c r="T38" s="55">
        <f>男!T38</f>
        <v>0</v>
      </c>
      <c r="U38" s="55">
        <f>男!U38</f>
        <v>0</v>
      </c>
      <c r="V38" s="55">
        <f>男!V38</f>
        <v>0</v>
      </c>
      <c r="W38" s="55">
        <f>男!W38</f>
        <v>0</v>
      </c>
      <c r="AE38" s="57"/>
      <c r="AF38" s="58"/>
      <c r="AI38" s="59"/>
    </row>
    <row r="39" spans="1:35">
      <c r="A39" s="55">
        <f>男!A39</f>
        <v>35</v>
      </c>
      <c r="B39" s="55" t="str">
        <f>男!B39</f>
        <v>〇</v>
      </c>
      <c r="C39" s="55">
        <f>男!C39</f>
        <v>0</v>
      </c>
      <c r="D39" s="55">
        <f>男!D39</f>
        <v>0</v>
      </c>
      <c r="E39" s="55">
        <f>男!E39</f>
        <v>0</v>
      </c>
      <c r="F39" s="55" t="str">
        <f>男!F39</f>
        <v>男</v>
      </c>
      <c r="G39" s="55" t="str">
        <f>男!G39</f>
        <v>『A組』男</v>
      </c>
      <c r="H39" s="55">
        <f>男!H39</f>
        <v>0</v>
      </c>
      <c r="I39" s="55" t="str">
        <f>男!I39</f>
        <v>北海道</v>
      </c>
      <c r="J39" s="55">
        <f>男!J39</f>
        <v>0</v>
      </c>
      <c r="K39" s="55">
        <f>男!K39</f>
        <v>0</v>
      </c>
      <c r="L39" s="55">
        <f>男!L39</f>
        <v>0</v>
      </c>
      <c r="M39" s="55">
        <f>男!M39</f>
        <v>0</v>
      </c>
      <c r="N39" s="55">
        <f>男!N39</f>
        <v>0</v>
      </c>
      <c r="O39" s="55">
        <f>男!O39</f>
        <v>0</v>
      </c>
      <c r="P39" s="55">
        <f>男!P39</f>
        <v>0</v>
      </c>
      <c r="Q39" s="55">
        <f>男!Q39</f>
        <v>0</v>
      </c>
      <c r="R39" s="55">
        <f>男!R39</f>
        <v>0</v>
      </c>
      <c r="S39" s="55">
        <f>男!S39</f>
        <v>0</v>
      </c>
      <c r="T39" s="55">
        <f>男!T39</f>
        <v>0</v>
      </c>
      <c r="U39" s="55">
        <f>男!U39</f>
        <v>0</v>
      </c>
      <c r="V39" s="55">
        <f>男!V39</f>
        <v>0</v>
      </c>
      <c r="W39" s="55">
        <f>男!W39</f>
        <v>0</v>
      </c>
      <c r="AE39" s="57"/>
      <c r="AF39" s="58"/>
      <c r="AI39" s="59"/>
    </row>
    <row r="40" spans="1:35">
      <c r="A40" s="55">
        <f>男!A40</f>
        <v>36</v>
      </c>
      <c r="B40" s="55" t="str">
        <f>男!B40</f>
        <v>〇</v>
      </c>
      <c r="C40" s="55">
        <f>男!C40</f>
        <v>0</v>
      </c>
      <c r="D40" s="55">
        <f>男!D40</f>
        <v>0</v>
      </c>
      <c r="E40" s="55">
        <f>男!E40</f>
        <v>0</v>
      </c>
      <c r="F40" s="55" t="str">
        <f>男!F40</f>
        <v>男</v>
      </c>
      <c r="G40" s="55" t="str">
        <f>男!G40</f>
        <v>『A組』男</v>
      </c>
      <c r="H40" s="55">
        <f>男!H40</f>
        <v>0</v>
      </c>
      <c r="I40" s="55" t="str">
        <f>男!I40</f>
        <v>北海道</v>
      </c>
      <c r="J40" s="55">
        <f>男!J40</f>
        <v>0</v>
      </c>
      <c r="K40" s="55">
        <f>男!K40</f>
        <v>0</v>
      </c>
      <c r="L40" s="55">
        <f>男!L40</f>
        <v>0</v>
      </c>
      <c r="M40" s="55">
        <f>男!M40</f>
        <v>0</v>
      </c>
      <c r="N40" s="55">
        <f>男!N40</f>
        <v>0</v>
      </c>
      <c r="O40" s="55">
        <f>男!O40</f>
        <v>0</v>
      </c>
      <c r="P40" s="55">
        <f>男!P40</f>
        <v>0</v>
      </c>
      <c r="Q40" s="55">
        <f>男!Q40</f>
        <v>0</v>
      </c>
      <c r="R40" s="55">
        <f>男!R40</f>
        <v>0</v>
      </c>
      <c r="S40" s="55">
        <f>男!S40</f>
        <v>0</v>
      </c>
      <c r="T40" s="55">
        <f>男!T40</f>
        <v>0</v>
      </c>
      <c r="U40" s="55">
        <f>男!U40</f>
        <v>0</v>
      </c>
      <c r="V40" s="55">
        <f>男!V40</f>
        <v>0</v>
      </c>
      <c r="W40" s="55">
        <f>男!W40</f>
        <v>0</v>
      </c>
      <c r="AE40" s="57"/>
      <c r="AF40" s="58"/>
      <c r="AG40" s="58"/>
      <c r="AI40" s="59"/>
    </row>
    <row r="41" spans="1:35">
      <c r="A41" s="55">
        <f>男!A41</f>
        <v>37</v>
      </c>
      <c r="B41" s="55" t="str">
        <f>男!B41</f>
        <v>〇</v>
      </c>
      <c r="C41" s="55">
        <f>男!C41</f>
        <v>0</v>
      </c>
      <c r="D41" s="55">
        <f>男!D41</f>
        <v>0</v>
      </c>
      <c r="E41" s="55">
        <f>男!E41</f>
        <v>0</v>
      </c>
      <c r="F41" s="55" t="str">
        <f>男!F41</f>
        <v>男</v>
      </c>
      <c r="G41" s="55" t="str">
        <f>男!G41</f>
        <v>『A組』男</v>
      </c>
      <c r="H41" s="55">
        <f>男!H41</f>
        <v>0</v>
      </c>
      <c r="I41" s="55" t="str">
        <f>男!I41</f>
        <v>北海道</v>
      </c>
      <c r="J41" s="55">
        <f>男!J41</f>
        <v>0</v>
      </c>
      <c r="K41" s="55">
        <f>男!K41</f>
        <v>0</v>
      </c>
      <c r="L41" s="55">
        <f>男!L41</f>
        <v>0</v>
      </c>
      <c r="M41" s="55">
        <f>男!M41</f>
        <v>0</v>
      </c>
      <c r="N41" s="55">
        <f>男!N41</f>
        <v>0</v>
      </c>
      <c r="O41" s="55">
        <f>男!O41</f>
        <v>0</v>
      </c>
      <c r="P41" s="55">
        <f>男!P41</f>
        <v>0</v>
      </c>
      <c r="Q41" s="55">
        <f>男!Q41</f>
        <v>0</v>
      </c>
      <c r="R41" s="55">
        <f>男!R41</f>
        <v>0</v>
      </c>
      <c r="S41" s="55">
        <f>男!S41</f>
        <v>0</v>
      </c>
      <c r="T41" s="55">
        <f>男!T41</f>
        <v>0</v>
      </c>
      <c r="U41" s="55">
        <f>男!U41</f>
        <v>0</v>
      </c>
      <c r="V41" s="55">
        <f>男!V41</f>
        <v>0</v>
      </c>
      <c r="W41" s="55">
        <f>男!W41</f>
        <v>0</v>
      </c>
      <c r="AE41" s="57"/>
      <c r="AF41" s="58"/>
      <c r="AI41" s="59"/>
    </row>
    <row r="42" spans="1:35">
      <c r="A42" s="55">
        <f>男!A42</f>
        <v>38</v>
      </c>
      <c r="B42" s="55" t="str">
        <f>男!B42</f>
        <v>〇</v>
      </c>
      <c r="C42" s="55">
        <f>男!C42</f>
        <v>0</v>
      </c>
      <c r="D42" s="55">
        <f>男!D42</f>
        <v>0</v>
      </c>
      <c r="E42" s="55">
        <f>男!E42</f>
        <v>0</v>
      </c>
      <c r="F42" s="55" t="str">
        <f>男!F42</f>
        <v>男</v>
      </c>
      <c r="G42" s="55" t="str">
        <f>男!G42</f>
        <v>『A組』男</v>
      </c>
      <c r="H42" s="55">
        <f>男!H42</f>
        <v>0</v>
      </c>
      <c r="I42" s="55" t="str">
        <f>男!I42</f>
        <v>北海道</v>
      </c>
      <c r="J42" s="55">
        <f>男!J42</f>
        <v>0</v>
      </c>
      <c r="K42" s="55">
        <f>男!K42</f>
        <v>0</v>
      </c>
      <c r="L42" s="55">
        <f>男!L42</f>
        <v>0</v>
      </c>
      <c r="M42" s="55">
        <f>男!M42</f>
        <v>0</v>
      </c>
      <c r="N42" s="55">
        <f>男!N42</f>
        <v>0</v>
      </c>
      <c r="O42" s="55">
        <f>男!O42</f>
        <v>0</v>
      </c>
      <c r="P42" s="55">
        <f>男!P42</f>
        <v>0</v>
      </c>
      <c r="Q42" s="55">
        <f>男!Q42</f>
        <v>0</v>
      </c>
      <c r="R42" s="55">
        <f>男!R42</f>
        <v>0</v>
      </c>
      <c r="S42" s="55">
        <f>男!S42</f>
        <v>0</v>
      </c>
      <c r="T42" s="55">
        <f>男!T42</f>
        <v>0</v>
      </c>
      <c r="U42" s="55">
        <f>男!U42</f>
        <v>0</v>
      </c>
      <c r="V42" s="55">
        <f>男!V42</f>
        <v>0</v>
      </c>
      <c r="W42" s="55">
        <f>男!W42</f>
        <v>0</v>
      </c>
      <c r="AE42" s="57"/>
      <c r="AF42" s="58"/>
      <c r="AI42" s="59"/>
    </row>
    <row r="43" spans="1:35">
      <c r="A43" s="55">
        <f>男!A43</f>
        <v>39</v>
      </c>
      <c r="B43" s="55" t="str">
        <f>男!B43</f>
        <v>〇</v>
      </c>
      <c r="C43" s="55">
        <f>男!C43</f>
        <v>0</v>
      </c>
      <c r="D43" s="55">
        <f>男!D43</f>
        <v>0</v>
      </c>
      <c r="E43" s="55">
        <f>男!E43</f>
        <v>0</v>
      </c>
      <c r="F43" s="55" t="str">
        <f>男!F43</f>
        <v>男</v>
      </c>
      <c r="G43" s="55" t="str">
        <f>男!G43</f>
        <v>『A組』男</v>
      </c>
      <c r="H43" s="55">
        <f>男!H43</f>
        <v>0</v>
      </c>
      <c r="I43" s="55" t="str">
        <f>男!I43</f>
        <v>北海道</v>
      </c>
      <c r="J43" s="55">
        <f>男!J43</f>
        <v>0</v>
      </c>
      <c r="K43" s="55">
        <f>男!K43</f>
        <v>0</v>
      </c>
      <c r="L43" s="55">
        <f>男!L43</f>
        <v>0</v>
      </c>
      <c r="M43" s="55">
        <f>男!M43</f>
        <v>0</v>
      </c>
      <c r="N43" s="55">
        <f>男!N43</f>
        <v>0</v>
      </c>
      <c r="O43" s="55">
        <f>男!O43</f>
        <v>0</v>
      </c>
      <c r="P43" s="55">
        <f>男!P43</f>
        <v>0</v>
      </c>
      <c r="Q43" s="55">
        <f>男!Q43</f>
        <v>0</v>
      </c>
      <c r="R43" s="55">
        <f>男!R43</f>
        <v>0</v>
      </c>
      <c r="S43" s="55">
        <f>男!S43</f>
        <v>0</v>
      </c>
      <c r="T43" s="55">
        <f>男!T43</f>
        <v>0</v>
      </c>
      <c r="U43" s="55">
        <f>男!U43</f>
        <v>0</v>
      </c>
      <c r="V43" s="55">
        <f>男!V43</f>
        <v>0</v>
      </c>
      <c r="W43" s="55">
        <f>男!W43</f>
        <v>0</v>
      </c>
      <c r="AE43" s="57"/>
      <c r="AF43" s="58"/>
      <c r="AI43" s="59"/>
    </row>
    <row r="44" spans="1:35">
      <c r="A44" s="55">
        <f>男!A44</f>
        <v>40</v>
      </c>
      <c r="B44" s="55" t="str">
        <f>男!B44</f>
        <v>〇</v>
      </c>
      <c r="C44" s="55">
        <f>男!C44</f>
        <v>0</v>
      </c>
      <c r="D44" s="55">
        <f>男!D44</f>
        <v>0</v>
      </c>
      <c r="E44" s="55">
        <f>男!E44</f>
        <v>0</v>
      </c>
      <c r="F44" s="55" t="str">
        <f>男!F44</f>
        <v>男</v>
      </c>
      <c r="G44" s="55" t="str">
        <f>男!G44</f>
        <v>『A組』男</v>
      </c>
      <c r="H44" s="55">
        <f>男!H44</f>
        <v>0</v>
      </c>
      <c r="I44" s="55" t="str">
        <f>男!I44</f>
        <v>北海道</v>
      </c>
      <c r="J44" s="55">
        <f>男!J44</f>
        <v>0</v>
      </c>
      <c r="K44" s="55">
        <f>男!K44</f>
        <v>0</v>
      </c>
      <c r="L44" s="55">
        <f>男!L44</f>
        <v>0</v>
      </c>
      <c r="M44" s="55">
        <f>男!M44</f>
        <v>0</v>
      </c>
      <c r="N44" s="55">
        <f>男!N44</f>
        <v>0</v>
      </c>
      <c r="O44" s="55">
        <f>男!O44</f>
        <v>0</v>
      </c>
      <c r="P44" s="55">
        <f>男!P44</f>
        <v>0</v>
      </c>
      <c r="Q44" s="55">
        <f>男!Q44</f>
        <v>0</v>
      </c>
      <c r="R44" s="55">
        <f>男!R44</f>
        <v>0</v>
      </c>
      <c r="S44" s="55">
        <f>男!S44</f>
        <v>0</v>
      </c>
      <c r="T44" s="55">
        <f>男!T44</f>
        <v>0</v>
      </c>
      <c r="U44" s="55">
        <f>男!U44</f>
        <v>0</v>
      </c>
      <c r="V44" s="55">
        <f>男!V44</f>
        <v>0</v>
      </c>
      <c r="W44" s="55">
        <f>男!W44</f>
        <v>0</v>
      </c>
      <c r="AE44" s="57"/>
      <c r="AF44" s="58"/>
      <c r="AG44" s="58"/>
      <c r="AI44" s="59"/>
    </row>
    <row r="45" spans="1:35">
      <c r="A45" s="55">
        <f>男!A45</f>
        <v>41</v>
      </c>
      <c r="B45" s="55" t="str">
        <f>男!B45</f>
        <v>〇</v>
      </c>
      <c r="C45" s="55">
        <f>男!C45</f>
        <v>0</v>
      </c>
      <c r="D45" s="55">
        <f>男!D45</f>
        <v>0</v>
      </c>
      <c r="E45" s="55">
        <f>男!E45</f>
        <v>0</v>
      </c>
      <c r="F45" s="55" t="str">
        <f>男!F45</f>
        <v>男</v>
      </c>
      <c r="G45" s="55" t="str">
        <f>男!G45</f>
        <v>『A組』男</v>
      </c>
      <c r="H45" s="55">
        <f>男!H45</f>
        <v>0</v>
      </c>
      <c r="I45" s="55" t="str">
        <f>男!I45</f>
        <v>北海道</v>
      </c>
      <c r="J45" s="55">
        <f>男!J45</f>
        <v>0</v>
      </c>
      <c r="K45" s="55">
        <f>男!K45</f>
        <v>0</v>
      </c>
      <c r="L45" s="55">
        <f>男!L45</f>
        <v>0</v>
      </c>
      <c r="M45" s="55">
        <f>男!M45</f>
        <v>0</v>
      </c>
      <c r="N45" s="55">
        <f>男!N45</f>
        <v>0</v>
      </c>
      <c r="O45" s="55">
        <f>男!O45</f>
        <v>0</v>
      </c>
      <c r="P45" s="55">
        <f>男!P45</f>
        <v>0</v>
      </c>
      <c r="Q45" s="55">
        <f>男!Q45</f>
        <v>0</v>
      </c>
      <c r="R45" s="55">
        <f>男!R45</f>
        <v>0</v>
      </c>
      <c r="S45" s="55">
        <f>男!S45</f>
        <v>0</v>
      </c>
      <c r="T45" s="55">
        <f>男!T45</f>
        <v>0</v>
      </c>
      <c r="U45" s="55">
        <f>男!U45</f>
        <v>0</v>
      </c>
      <c r="V45" s="55">
        <f>男!V45</f>
        <v>0</v>
      </c>
      <c r="W45" s="55">
        <f>男!W45</f>
        <v>0</v>
      </c>
      <c r="AE45" s="57"/>
      <c r="AF45" s="58"/>
      <c r="AI45" s="59"/>
    </row>
    <row r="46" spans="1:35">
      <c r="A46" s="55">
        <f>男!A46</f>
        <v>42</v>
      </c>
      <c r="B46" s="55" t="str">
        <f>男!B46</f>
        <v>〇</v>
      </c>
      <c r="C46" s="55">
        <f>男!C46</f>
        <v>0</v>
      </c>
      <c r="D46" s="55">
        <f>男!D46</f>
        <v>0</v>
      </c>
      <c r="E46" s="55">
        <f>男!E46</f>
        <v>0</v>
      </c>
      <c r="F46" s="55" t="str">
        <f>男!F46</f>
        <v>男</v>
      </c>
      <c r="G46" s="55" t="str">
        <f>男!G46</f>
        <v>『A組』男</v>
      </c>
      <c r="H46" s="55">
        <f>男!H46</f>
        <v>0</v>
      </c>
      <c r="I46" s="55" t="str">
        <f>男!I46</f>
        <v>北海道</v>
      </c>
      <c r="J46" s="55">
        <f>男!J46</f>
        <v>0</v>
      </c>
      <c r="K46" s="55">
        <f>男!K46</f>
        <v>0</v>
      </c>
      <c r="L46" s="55">
        <f>男!L46</f>
        <v>0</v>
      </c>
      <c r="M46" s="55">
        <f>男!M46</f>
        <v>0</v>
      </c>
      <c r="N46" s="55">
        <f>男!N46</f>
        <v>0</v>
      </c>
      <c r="O46" s="55">
        <f>男!O46</f>
        <v>0</v>
      </c>
      <c r="P46" s="55">
        <f>男!P46</f>
        <v>0</v>
      </c>
      <c r="Q46" s="55">
        <f>男!Q46</f>
        <v>0</v>
      </c>
      <c r="R46" s="55">
        <f>男!R46</f>
        <v>0</v>
      </c>
      <c r="S46" s="55">
        <f>男!S46</f>
        <v>0</v>
      </c>
      <c r="T46" s="55">
        <f>男!T46</f>
        <v>0</v>
      </c>
      <c r="U46" s="55">
        <f>男!U46</f>
        <v>0</v>
      </c>
      <c r="V46" s="55">
        <f>男!V46</f>
        <v>0</v>
      </c>
      <c r="W46" s="55">
        <f>男!W46</f>
        <v>0</v>
      </c>
      <c r="AE46" s="57"/>
      <c r="AF46" s="58"/>
      <c r="AI46" s="59"/>
    </row>
    <row r="47" spans="1:35">
      <c r="A47" s="55">
        <f>男!A47</f>
        <v>43</v>
      </c>
      <c r="B47" s="55" t="str">
        <f>男!B47</f>
        <v>〇</v>
      </c>
      <c r="C47" s="55">
        <f>男!C47</f>
        <v>0</v>
      </c>
      <c r="D47" s="55">
        <f>男!D47</f>
        <v>0</v>
      </c>
      <c r="E47" s="55">
        <f>男!E47</f>
        <v>0</v>
      </c>
      <c r="F47" s="55" t="str">
        <f>男!F47</f>
        <v>男</v>
      </c>
      <c r="G47" s="55" t="str">
        <f>男!G47</f>
        <v>『A組』男</v>
      </c>
      <c r="H47" s="55">
        <f>男!H47</f>
        <v>0</v>
      </c>
      <c r="I47" s="55" t="str">
        <f>男!I47</f>
        <v>北海道</v>
      </c>
      <c r="J47" s="55">
        <f>男!J47</f>
        <v>0</v>
      </c>
      <c r="K47" s="55">
        <f>男!K47</f>
        <v>0</v>
      </c>
      <c r="L47" s="55">
        <f>男!L47</f>
        <v>0</v>
      </c>
      <c r="M47" s="55">
        <f>男!M47</f>
        <v>0</v>
      </c>
      <c r="N47" s="55">
        <f>男!N47</f>
        <v>0</v>
      </c>
      <c r="O47" s="55">
        <f>男!O47</f>
        <v>0</v>
      </c>
      <c r="P47" s="55">
        <f>男!P47</f>
        <v>0</v>
      </c>
      <c r="Q47" s="55">
        <f>男!Q47</f>
        <v>0</v>
      </c>
      <c r="R47" s="55">
        <f>男!R47</f>
        <v>0</v>
      </c>
      <c r="S47" s="55">
        <f>男!S47</f>
        <v>0</v>
      </c>
      <c r="T47" s="55">
        <f>男!T47</f>
        <v>0</v>
      </c>
      <c r="U47" s="55">
        <f>男!U47</f>
        <v>0</v>
      </c>
      <c r="V47" s="55">
        <f>男!V47</f>
        <v>0</v>
      </c>
      <c r="W47" s="55">
        <f>男!W47</f>
        <v>0</v>
      </c>
      <c r="AE47" s="57"/>
      <c r="AF47" s="58"/>
      <c r="AI47" s="59"/>
    </row>
    <row r="48" spans="1:35">
      <c r="A48" s="55">
        <f>男!A48</f>
        <v>44</v>
      </c>
      <c r="B48" s="55" t="str">
        <f>男!B48</f>
        <v>〇</v>
      </c>
      <c r="C48" s="55">
        <f>男!C48</f>
        <v>0</v>
      </c>
      <c r="D48" s="55">
        <f>男!D48</f>
        <v>0</v>
      </c>
      <c r="E48" s="55">
        <f>男!E48</f>
        <v>0</v>
      </c>
      <c r="F48" s="55" t="str">
        <f>男!F48</f>
        <v>男</v>
      </c>
      <c r="G48" s="55" t="str">
        <f>男!G48</f>
        <v>『A組』男</v>
      </c>
      <c r="H48" s="55">
        <f>男!H48</f>
        <v>0</v>
      </c>
      <c r="I48" s="55" t="str">
        <f>男!I48</f>
        <v>北海道</v>
      </c>
      <c r="J48" s="55">
        <f>男!J48</f>
        <v>0</v>
      </c>
      <c r="K48" s="55">
        <f>男!K48</f>
        <v>0</v>
      </c>
      <c r="L48" s="55">
        <f>男!L48</f>
        <v>0</v>
      </c>
      <c r="M48" s="55">
        <f>男!M48</f>
        <v>0</v>
      </c>
      <c r="N48" s="55">
        <f>男!N48</f>
        <v>0</v>
      </c>
      <c r="O48" s="55">
        <f>男!O48</f>
        <v>0</v>
      </c>
      <c r="P48" s="55">
        <f>男!P48</f>
        <v>0</v>
      </c>
      <c r="Q48" s="55">
        <f>男!Q48</f>
        <v>0</v>
      </c>
      <c r="R48" s="55">
        <f>男!R48</f>
        <v>0</v>
      </c>
      <c r="S48" s="55">
        <f>男!S48</f>
        <v>0</v>
      </c>
      <c r="T48" s="55">
        <f>男!T48</f>
        <v>0</v>
      </c>
      <c r="U48" s="55">
        <f>男!U48</f>
        <v>0</v>
      </c>
      <c r="V48" s="55">
        <f>男!V48</f>
        <v>0</v>
      </c>
      <c r="W48" s="55">
        <f>男!W48</f>
        <v>0</v>
      </c>
      <c r="AE48" s="57"/>
      <c r="AF48" s="58"/>
    </row>
    <row r="49" spans="1:35">
      <c r="A49" s="55">
        <f>男!A49</f>
        <v>45</v>
      </c>
      <c r="B49" s="55" t="str">
        <f>男!B49</f>
        <v>〇</v>
      </c>
      <c r="C49" s="55">
        <f>男!C49</f>
        <v>0</v>
      </c>
      <c r="D49" s="55">
        <f>男!D49</f>
        <v>0</v>
      </c>
      <c r="E49" s="55">
        <f>男!E49</f>
        <v>0</v>
      </c>
      <c r="F49" s="55" t="str">
        <f>男!F49</f>
        <v>男</v>
      </c>
      <c r="G49" s="55" t="str">
        <f>男!G49</f>
        <v>『A組』男</v>
      </c>
      <c r="H49" s="55">
        <f>男!H49</f>
        <v>0</v>
      </c>
      <c r="I49" s="55" t="str">
        <f>男!I49</f>
        <v>北海道</v>
      </c>
      <c r="J49" s="55">
        <f>男!J49</f>
        <v>0</v>
      </c>
      <c r="K49" s="55">
        <f>男!K49</f>
        <v>0</v>
      </c>
      <c r="L49" s="55">
        <f>男!L49</f>
        <v>0</v>
      </c>
      <c r="M49" s="55">
        <f>男!M49</f>
        <v>0</v>
      </c>
      <c r="N49" s="55">
        <f>男!N49</f>
        <v>0</v>
      </c>
      <c r="O49" s="55">
        <f>男!O49</f>
        <v>0</v>
      </c>
      <c r="P49" s="55">
        <f>男!P49</f>
        <v>0</v>
      </c>
      <c r="Q49" s="55">
        <f>男!Q49</f>
        <v>0</v>
      </c>
      <c r="R49" s="55">
        <f>男!R49</f>
        <v>0</v>
      </c>
      <c r="S49" s="55">
        <f>男!S49</f>
        <v>0</v>
      </c>
      <c r="T49" s="55">
        <f>男!T49</f>
        <v>0</v>
      </c>
      <c r="U49" s="55">
        <f>男!U49</f>
        <v>0</v>
      </c>
      <c r="V49" s="55">
        <f>男!V49</f>
        <v>0</v>
      </c>
      <c r="W49" s="55">
        <f>男!W49</f>
        <v>0</v>
      </c>
      <c r="AE49" s="57"/>
      <c r="AF49" s="58"/>
    </row>
    <row r="50" spans="1:35">
      <c r="A50" s="55">
        <f>男!A50</f>
        <v>46</v>
      </c>
      <c r="B50" s="55" t="str">
        <f>男!B50</f>
        <v>〇</v>
      </c>
      <c r="C50" s="55">
        <f>男!C50</f>
        <v>0</v>
      </c>
      <c r="D50" s="55">
        <f>男!D50</f>
        <v>0</v>
      </c>
      <c r="E50" s="55">
        <f>男!E50</f>
        <v>0</v>
      </c>
      <c r="F50" s="55" t="str">
        <f>男!F50</f>
        <v>男</v>
      </c>
      <c r="G50" s="55" t="str">
        <f>男!G50</f>
        <v>『A組』男</v>
      </c>
      <c r="H50" s="55">
        <f>男!H50</f>
        <v>0</v>
      </c>
      <c r="I50" s="55" t="str">
        <f>男!I50</f>
        <v>北海道</v>
      </c>
      <c r="J50" s="55">
        <f>男!J50</f>
        <v>0</v>
      </c>
      <c r="K50" s="55">
        <f>男!K50</f>
        <v>0</v>
      </c>
      <c r="L50" s="55">
        <f>男!L50</f>
        <v>0</v>
      </c>
      <c r="M50" s="55">
        <f>男!M50</f>
        <v>0</v>
      </c>
      <c r="N50" s="55">
        <f>男!N50</f>
        <v>0</v>
      </c>
      <c r="O50" s="55">
        <f>男!O50</f>
        <v>0</v>
      </c>
      <c r="P50" s="55">
        <f>男!P50</f>
        <v>0</v>
      </c>
      <c r="Q50" s="55">
        <f>男!Q50</f>
        <v>0</v>
      </c>
      <c r="R50" s="55">
        <f>男!R50</f>
        <v>0</v>
      </c>
      <c r="S50" s="55">
        <f>男!S50</f>
        <v>0</v>
      </c>
      <c r="T50" s="55">
        <f>男!T50</f>
        <v>0</v>
      </c>
      <c r="U50" s="55">
        <f>男!U50</f>
        <v>0</v>
      </c>
      <c r="V50" s="55">
        <f>男!V50</f>
        <v>0</v>
      </c>
      <c r="W50" s="55">
        <f>男!W50</f>
        <v>0</v>
      </c>
      <c r="AE50" s="57"/>
      <c r="AF50" s="58"/>
      <c r="AI50" s="59"/>
    </row>
    <row r="51" spans="1:35">
      <c r="A51" s="55">
        <f>男!A51</f>
        <v>47</v>
      </c>
      <c r="B51" s="55" t="str">
        <f>男!B51</f>
        <v>〇</v>
      </c>
      <c r="C51" s="55">
        <f>男!C51</f>
        <v>0</v>
      </c>
      <c r="D51" s="55">
        <f>男!D51</f>
        <v>0</v>
      </c>
      <c r="E51" s="55">
        <f>男!E51</f>
        <v>0</v>
      </c>
      <c r="F51" s="55" t="str">
        <f>男!F51</f>
        <v>男</v>
      </c>
      <c r="G51" s="55" t="str">
        <f>男!G51</f>
        <v>『A組』男</v>
      </c>
      <c r="H51" s="55">
        <f>男!H51</f>
        <v>0</v>
      </c>
      <c r="I51" s="55" t="str">
        <f>男!I51</f>
        <v>北海道</v>
      </c>
      <c r="J51" s="55">
        <f>男!J51</f>
        <v>0</v>
      </c>
      <c r="K51" s="55">
        <f>男!K51</f>
        <v>0</v>
      </c>
      <c r="L51" s="55">
        <f>男!L51</f>
        <v>0</v>
      </c>
      <c r="M51" s="55">
        <f>男!M51</f>
        <v>0</v>
      </c>
      <c r="N51" s="55">
        <f>男!N51</f>
        <v>0</v>
      </c>
      <c r="O51" s="55">
        <f>男!O51</f>
        <v>0</v>
      </c>
      <c r="P51" s="55">
        <f>男!P51</f>
        <v>0</v>
      </c>
      <c r="Q51" s="55">
        <f>男!Q51</f>
        <v>0</v>
      </c>
      <c r="R51" s="55">
        <f>男!R51</f>
        <v>0</v>
      </c>
      <c r="S51" s="55">
        <f>男!S51</f>
        <v>0</v>
      </c>
      <c r="T51" s="55">
        <f>男!T51</f>
        <v>0</v>
      </c>
      <c r="U51" s="55">
        <f>男!U51</f>
        <v>0</v>
      </c>
      <c r="V51" s="55">
        <f>男!V51</f>
        <v>0</v>
      </c>
      <c r="W51" s="55">
        <f>男!W51</f>
        <v>0</v>
      </c>
      <c r="AE51" s="57"/>
      <c r="AF51" s="58"/>
      <c r="AI51" s="59"/>
    </row>
    <row r="52" spans="1:35">
      <c r="A52" s="55">
        <f>男!A52</f>
        <v>48</v>
      </c>
      <c r="B52" s="55" t="str">
        <f>男!B52</f>
        <v>〇</v>
      </c>
      <c r="C52" s="55">
        <f>男!C52</f>
        <v>0</v>
      </c>
      <c r="D52" s="55">
        <f>男!D52</f>
        <v>0</v>
      </c>
      <c r="E52" s="55">
        <f>男!E52</f>
        <v>0</v>
      </c>
      <c r="F52" s="55" t="str">
        <f>男!F52</f>
        <v>男</v>
      </c>
      <c r="G52" s="55" t="str">
        <f>男!G52</f>
        <v>『A組』男</v>
      </c>
      <c r="H52" s="55">
        <f>男!H52</f>
        <v>0</v>
      </c>
      <c r="I52" s="55" t="str">
        <f>男!I52</f>
        <v>北海道</v>
      </c>
      <c r="J52" s="55">
        <f>男!J52</f>
        <v>0</v>
      </c>
      <c r="K52" s="55">
        <f>男!K52</f>
        <v>0</v>
      </c>
      <c r="L52" s="55">
        <f>男!L52</f>
        <v>0</v>
      </c>
      <c r="M52" s="55">
        <f>男!M52</f>
        <v>0</v>
      </c>
      <c r="N52" s="55">
        <f>男!N52</f>
        <v>0</v>
      </c>
      <c r="O52" s="55">
        <f>男!O52</f>
        <v>0</v>
      </c>
      <c r="P52" s="55">
        <f>男!P52</f>
        <v>0</v>
      </c>
      <c r="Q52" s="55">
        <f>男!Q52</f>
        <v>0</v>
      </c>
      <c r="R52" s="55">
        <f>男!R52</f>
        <v>0</v>
      </c>
      <c r="S52" s="55">
        <f>男!S52</f>
        <v>0</v>
      </c>
      <c r="T52" s="55">
        <f>男!T52</f>
        <v>0</v>
      </c>
      <c r="U52" s="55">
        <f>男!U52</f>
        <v>0</v>
      </c>
      <c r="V52" s="55">
        <f>男!V52</f>
        <v>0</v>
      </c>
      <c r="W52" s="55">
        <f>男!W52</f>
        <v>0</v>
      </c>
      <c r="AE52" s="57"/>
      <c r="AF52" s="58"/>
      <c r="AI52" s="59"/>
    </row>
    <row r="53" spans="1:35">
      <c r="A53" s="55">
        <f>男!A53</f>
        <v>49</v>
      </c>
      <c r="B53" s="55" t="str">
        <f>男!B53</f>
        <v>〇</v>
      </c>
      <c r="C53" s="55">
        <f>男!C53</f>
        <v>0</v>
      </c>
      <c r="D53" s="55">
        <f>男!D53</f>
        <v>0</v>
      </c>
      <c r="E53" s="55">
        <f>男!E53</f>
        <v>0</v>
      </c>
      <c r="F53" s="55" t="str">
        <f>男!F53</f>
        <v>男</v>
      </c>
      <c r="G53" s="55" t="str">
        <f>男!G53</f>
        <v>『A組』男</v>
      </c>
      <c r="H53" s="55">
        <f>男!H53</f>
        <v>0</v>
      </c>
      <c r="I53" s="55" t="str">
        <f>男!I53</f>
        <v>北海道</v>
      </c>
      <c r="J53" s="55">
        <f>男!J53</f>
        <v>0</v>
      </c>
      <c r="K53" s="55">
        <f>男!K53</f>
        <v>0</v>
      </c>
      <c r="L53" s="55">
        <f>男!L53</f>
        <v>0</v>
      </c>
      <c r="M53" s="55">
        <f>男!M53</f>
        <v>0</v>
      </c>
      <c r="N53" s="55">
        <f>男!N53</f>
        <v>0</v>
      </c>
      <c r="O53" s="55">
        <f>男!O53</f>
        <v>0</v>
      </c>
      <c r="P53" s="55">
        <f>男!P53</f>
        <v>0</v>
      </c>
      <c r="Q53" s="55">
        <f>男!Q53</f>
        <v>0</v>
      </c>
      <c r="R53" s="55">
        <f>男!R53</f>
        <v>0</v>
      </c>
      <c r="S53" s="55">
        <f>男!S53</f>
        <v>0</v>
      </c>
      <c r="T53" s="55">
        <f>男!T53</f>
        <v>0</v>
      </c>
      <c r="U53" s="55">
        <f>男!U53</f>
        <v>0</v>
      </c>
      <c r="V53" s="55">
        <f>男!V53</f>
        <v>0</v>
      </c>
      <c r="W53" s="55">
        <f>男!W53</f>
        <v>0</v>
      </c>
      <c r="AE53" s="57"/>
      <c r="AF53" s="58"/>
    </row>
    <row r="54" spans="1:35">
      <c r="A54" s="55">
        <f>男!A54</f>
        <v>50</v>
      </c>
      <c r="B54" s="55" t="str">
        <f>男!B54</f>
        <v>〇</v>
      </c>
      <c r="C54" s="55">
        <f>男!C54</f>
        <v>0</v>
      </c>
      <c r="D54" s="55">
        <f>男!D54</f>
        <v>0</v>
      </c>
      <c r="E54" s="55">
        <f>男!E54</f>
        <v>0</v>
      </c>
      <c r="F54" s="55" t="str">
        <f>男!F54</f>
        <v>男</v>
      </c>
      <c r="G54" s="55" t="str">
        <f>男!G54</f>
        <v>『A組』男</v>
      </c>
      <c r="H54" s="55">
        <f>男!H54</f>
        <v>0</v>
      </c>
      <c r="I54" s="55" t="str">
        <f>男!I54</f>
        <v>北海道</v>
      </c>
      <c r="J54" s="55">
        <f>男!J54</f>
        <v>0</v>
      </c>
      <c r="K54" s="55">
        <f>男!K54</f>
        <v>0</v>
      </c>
      <c r="L54" s="55">
        <f>男!L54</f>
        <v>0</v>
      </c>
      <c r="M54" s="55">
        <f>男!M54</f>
        <v>0</v>
      </c>
      <c r="N54" s="55">
        <f>男!N54</f>
        <v>0</v>
      </c>
      <c r="O54" s="55">
        <f>男!O54</f>
        <v>0</v>
      </c>
      <c r="P54" s="55">
        <f>男!P54</f>
        <v>0</v>
      </c>
      <c r="Q54" s="55">
        <f>男!Q54</f>
        <v>0</v>
      </c>
      <c r="R54" s="55">
        <f>男!R54</f>
        <v>0</v>
      </c>
      <c r="S54" s="55">
        <f>男!S54</f>
        <v>0</v>
      </c>
      <c r="T54" s="55">
        <f>男!T54</f>
        <v>0</v>
      </c>
      <c r="U54" s="55">
        <f>男!U54</f>
        <v>0</v>
      </c>
      <c r="V54" s="55">
        <f>男!V54</f>
        <v>0</v>
      </c>
      <c r="W54" s="55">
        <f>男!W54</f>
        <v>0</v>
      </c>
      <c r="AE54" s="57"/>
      <c r="AF54" s="58"/>
      <c r="AI54" s="59"/>
    </row>
    <row r="55" spans="1:35">
      <c r="A55" s="97">
        <f>女!A5</f>
        <v>1</v>
      </c>
      <c r="B55" s="97" t="str">
        <f>女!B5</f>
        <v>〇</v>
      </c>
      <c r="C55" s="97">
        <f>女!C5</f>
        <v>0</v>
      </c>
      <c r="D55" s="97">
        <f>女!D5</f>
        <v>0</v>
      </c>
      <c r="E55" s="97">
        <f>女!E5</f>
        <v>0</v>
      </c>
      <c r="F55" s="97" t="str">
        <f>女!F5</f>
        <v>女</v>
      </c>
      <c r="G55" s="97" t="str">
        <f>女!G5</f>
        <v>『A組』女</v>
      </c>
      <c r="H55" s="97">
        <f>女!H5</f>
        <v>0</v>
      </c>
      <c r="I55" s="97" t="str">
        <f>女!I5</f>
        <v>北海道</v>
      </c>
      <c r="J55" s="97">
        <f>女!J5</f>
        <v>0</v>
      </c>
      <c r="K55" s="97">
        <f>女!K5</f>
        <v>0</v>
      </c>
      <c r="L55" s="97" t="str">
        <f>女!L5</f>
        <v>A組６年女</v>
      </c>
      <c r="M55" s="97" t="str">
        <f>女!M5</f>
        <v>１００ｍ</v>
      </c>
      <c r="N55" s="97">
        <f>女!N5</f>
        <v>0</v>
      </c>
      <c r="O55" s="97">
        <f>女!O5</f>
        <v>0</v>
      </c>
      <c r="P55" s="97">
        <f>女!P5</f>
        <v>0</v>
      </c>
      <c r="Q55" s="97">
        <f>女!Q5</f>
        <v>0</v>
      </c>
      <c r="R55" s="97">
        <f>女!R5</f>
        <v>0</v>
      </c>
      <c r="S55" s="97">
        <f>女!S5</f>
        <v>0</v>
      </c>
      <c r="T55" s="97">
        <f>女!T5</f>
        <v>0</v>
      </c>
      <c r="U55" s="97">
        <f>女!U5</f>
        <v>0</v>
      </c>
      <c r="V55" s="97">
        <f>女!V5</f>
        <v>0</v>
      </c>
      <c r="W55" s="97">
        <f>女!W5</f>
        <v>0</v>
      </c>
    </row>
    <row r="56" spans="1:35">
      <c r="A56" s="97">
        <f>女!A6</f>
        <v>2</v>
      </c>
      <c r="B56" s="97" t="str">
        <f>女!B6</f>
        <v>〇</v>
      </c>
      <c r="C56" s="97">
        <f>女!C6</f>
        <v>0</v>
      </c>
      <c r="D56" s="97">
        <f>女!D6</f>
        <v>0</v>
      </c>
      <c r="E56" s="97">
        <f>女!E6</f>
        <v>0</v>
      </c>
      <c r="F56" s="97" t="str">
        <f>女!F6</f>
        <v>女</v>
      </c>
      <c r="G56" s="97" t="str">
        <f>女!G6</f>
        <v>『A組』女</v>
      </c>
      <c r="H56" s="97">
        <f>女!H6</f>
        <v>0</v>
      </c>
      <c r="I56" s="97" t="str">
        <f>女!I6</f>
        <v>北海道</v>
      </c>
      <c r="J56" s="97">
        <f>女!J6</f>
        <v>0</v>
      </c>
      <c r="K56" s="97">
        <f>女!K6</f>
        <v>0</v>
      </c>
      <c r="L56" s="97">
        <f>女!L6</f>
        <v>0</v>
      </c>
      <c r="M56" s="97">
        <f>女!M6</f>
        <v>0</v>
      </c>
      <c r="N56" s="97">
        <f>女!N6</f>
        <v>0</v>
      </c>
      <c r="O56" s="97">
        <f>女!O6</f>
        <v>0</v>
      </c>
      <c r="P56" s="97">
        <f>女!P6</f>
        <v>0</v>
      </c>
      <c r="Q56" s="97">
        <f>女!Q6</f>
        <v>0</v>
      </c>
      <c r="R56" s="97">
        <f>女!R6</f>
        <v>0</v>
      </c>
      <c r="S56" s="97">
        <f>女!S6</f>
        <v>0</v>
      </c>
      <c r="T56" s="97">
        <f>女!T6</f>
        <v>0</v>
      </c>
      <c r="U56" s="97">
        <f>女!U6</f>
        <v>0</v>
      </c>
      <c r="V56" s="97">
        <f>女!V6</f>
        <v>0</v>
      </c>
      <c r="W56" s="97">
        <f>女!W6</f>
        <v>0</v>
      </c>
    </row>
    <row r="57" spans="1:35">
      <c r="A57" s="97">
        <f>女!A7</f>
        <v>3</v>
      </c>
      <c r="B57" s="97" t="str">
        <f>女!B7</f>
        <v>〇</v>
      </c>
      <c r="C57" s="97">
        <f>女!C7</f>
        <v>0</v>
      </c>
      <c r="D57" s="97">
        <f>女!D7</f>
        <v>0</v>
      </c>
      <c r="E57" s="97">
        <f>女!E7</f>
        <v>0</v>
      </c>
      <c r="F57" s="97" t="str">
        <f>女!F7</f>
        <v>女</v>
      </c>
      <c r="G57" s="97" t="str">
        <f>女!G7</f>
        <v>『A組』女</v>
      </c>
      <c r="H57" s="97">
        <f>女!H7</f>
        <v>0</v>
      </c>
      <c r="I57" s="97" t="str">
        <f>女!I7</f>
        <v>北海道</v>
      </c>
      <c r="J57" s="97">
        <f>女!J7</f>
        <v>0</v>
      </c>
      <c r="K57" s="97">
        <f>女!K7</f>
        <v>0</v>
      </c>
      <c r="L57" s="97">
        <f>女!L7</f>
        <v>0</v>
      </c>
      <c r="M57" s="97">
        <f>女!M7</f>
        <v>0</v>
      </c>
      <c r="N57" s="97">
        <f>女!N7</f>
        <v>0</v>
      </c>
      <c r="O57" s="97">
        <f>女!O7</f>
        <v>0</v>
      </c>
      <c r="P57" s="97">
        <f>女!P7</f>
        <v>0</v>
      </c>
      <c r="Q57" s="97">
        <f>女!Q7</f>
        <v>0</v>
      </c>
      <c r="R57" s="97">
        <f>女!R7</f>
        <v>0</v>
      </c>
      <c r="S57" s="97">
        <f>女!S7</f>
        <v>0</v>
      </c>
      <c r="T57" s="97">
        <f>女!T7</f>
        <v>0</v>
      </c>
      <c r="U57" s="97">
        <f>女!U7</f>
        <v>0</v>
      </c>
      <c r="V57" s="97">
        <f>女!V7</f>
        <v>0</v>
      </c>
      <c r="W57" s="97">
        <f>女!W7</f>
        <v>0</v>
      </c>
    </row>
    <row r="58" spans="1:35">
      <c r="A58" s="97">
        <f>女!A8</f>
        <v>4</v>
      </c>
      <c r="B58" s="97" t="str">
        <f>女!B8</f>
        <v>〇</v>
      </c>
      <c r="C58" s="97">
        <f>女!C8</f>
        <v>0</v>
      </c>
      <c r="D58" s="97">
        <f>女!D8</f>
        <v>0</v>
      </c>
      <c r="E58" s="97">
        <f>女!E8</f>
        <v>0</v>
      </c>
      <c r="F58" s="97" t="str">
        <f>女!F8</f>
        <v>女</v>
      </c>
      <c r="G58" s="97" t="str">
        <f>女!G8</f>
        <v>『A組』女</v>
      </c>
      <c r="H58" s="97">
        <f>女!H8</f>
        <v>0</v>
      </c>
      <c r="I58" s="97" t="str">
        <f>女!I8</f>
        <v>北海道</v>
      </c>
      <c r="J58" s="97">
        <f>女!J8</f>
        <v>0</v>
      </c>
      <c r="K58" s="97">
        <f>女!K8</f>
        <v>0</v>
      </c>
      <c r="L58" s="97">
        <f>女!L8</f>
        <v>0</v>
      </c>
      <c r="M58" s="97">
        <f>女!M8</f>
        <v>0</v>
      </c>
      <c r="N58" s="97">
        <f>女!N8</f>
        <v>0</v>
      </c>
      <c r="O58" s="97">
        <f>女!O8</f>
        <v>0</v>
      </c>
      <c r="P58" s="97">
        <f>女!P8</f>
        <v>0</v>
      </c>
      <c r="Q58" s="97">
        <f>女!Q8</f>
        <v>0</v>
      </c>
      <c r="R58" s="97">
        <f>女!R8</f>
        <v>0</v>
      </c>
      <c r="S58" s="97">
        <f>女!S8</f>
        <v>0</v>
      </c>
      <c r="T58" s="97">
        <f>女!T8</f>
        <v>0</v>
      </c>
      <c r="U58" s="97">
        <f>女!U8</f>
        <v>0</v>
      </c>
      <c r="V58" s="97">
        <f>女!V8</f>
        <v>0</v>
      </c>
      <c r="W58" s="97">
        <f>女!W8</f>
        <v>0</v>
      </c>
    </row>
    <row r="59" spans="1:35">
      <c r="A59" s="97">
        <f>女!A9</f>
        <v>5</v>
      </c>
      <c r="B59" s="97" t="str">
        <f>女!B9</f>
        <v>〇</v>
      </c>
      <c r="C59" s="97">
        <f>女!C9</f>
        <v>0</v>
      </c>
      <c r="D59" s="97">
        <f>女!D9</f>
        <v>0</v>
      </c>
      <c r="E59" s="97">
        <f>女!E9</f>
        <v>0</v>
      </c>
      <c r="F59" s="97" t="str">
        <f>女!F9</f>
        <v>女</v>
      </c>
      <c r="G59" s="97" t="str">
        <f>女!G9</f>
        <v>『A組』女</v>
      </c>
      <c r="H59" s="97">
        <f>女!H9</f>
        <v>0</v>
      </c>
      <c r="I59" s="97" t="str">
        <f>女!I9</f>
        <v>北海道</v>
      </c>
      <c r="J59" s="97">
        <f>女!J9</f>
        <v>0</v>
      </c>
      <c r="K59" s="97">
        <f>女!K9</f>
        <v>0</v>
      </c>
      <c r="L59" s="97">
        <f>女!L9</f>
        <v>0</v>
      </c>
      <c r="M59" s="97">
        <f>女!M9</f>
        <v>0</v>
      </c>
      <c r="N59" s="97">
        <f>女!N9</f>
        <v>0</v>
      </c>
      <c r="O59" s="97">
        <f>女!O9</f>
        <v>0</v>
      </c>
      <c r="P59" s="97">
        <f>女!P9</f>
        <v>0</v>
      </c>
      <c r="Q59" s="97">
        <f>女!Q9</f>
        <v>0</v>
      </c>
      <c r="R59" s="97">
        <f>女!R9</f>
        <v>0</v>
      </c>
      <c r="S59" s="97">
        <f>女!S9</f>
        <v>0</v>
      </c>
      <c r="T59" s="97">
        <f>女!T9</f>
        <v>0</v>
      </c>
      <c r="U59" s="97">
        <f>女!U9</f>
        <v>0</v>
      </c>
      <c r="V59" s="97">
        <f>女!V9</f>
        <v>0</v>
      </c>
      <c r="W59" s="97">
        <f>女!W9</f>
        <v>0</v>
      </c>
    </row>
    <row r="60" spans="1:35">
      <c r="A60" s="97">
        <f>女!A10</f>
        <v>6</v>
      </c>
      <c r="B60" s="97" t="str">
        <f>女!B10</f>
        <v>〇</v>
      </c>
      <c r="C60" s="97">
        <f>女!C10</f>
        <v>0</v>
      </c>
      <c r="D60" s="97">
        <f>女!D10</f>
        <v>0</v>
      </c>
      <c r="E60" s="97">
        <f>女!E10</f>
        <v>0</v>
      </c>
      <c r="F60" s="97" t="str">
        <f>女!F10</f>
        <v>女</v>
      </c>
      <c r="G60" s="97" t="str">
        <f>女!G10</f>
        <v>『A組』女</v>
      </c>
      <c r="H60" s="97">
        <f>女!H10</f>
        <v>0</v>
      </c>
      <c r="I60" s="97" t="str">
        <f>女!I10</f>
        <v>北海道</v>
      </c>
      <c r="J60" s="97">
        <f>女!J10</f>
        <v>0</v>
      </c>
      <c r="K60" s="97">
        <f>女!K10</f>
        <v>0</v>
      </c>
      <c r="L60" s="97">
        <f>女!L10</f>
        <v>0</v>
      </c>
      <c r="M60" s="97">
        <f>女!M10</f>
        <v>0</v>
      </c>
      <c r="N60" s="97">
        <f>女!N10</f>
        <v>0</v>
      </c>
      <c r="O60" s="97">
        <f>女!O10</f>
        <v>0</v>
      </c>
      <c r="P60" s="97">
        <f>女!P10</f>
        <v>0</v>
      </c>
      <c r="Q60" s="97">
        <f>女!Q10</f>
        <v>0</v>
      </c>
      <c r="R60" s="97">
        <f>女!R10</f>
        <v>0</v>
      </c>
      <c r="S60" s="97">
        <f>女!S10</f>
        <v>0</v>
      </c>
      <c r="T60" s="97">
        <f>女!T10</f>
        <v>0</v>
      </c>
      <c r="U60" s="97">
        <f>女!U10</f>
        <v>0</v>
      </c>
      <c r="V60" s="97">
        <f>女!V10</f>
        <v>0</v>
      </c>
      <c r="W60" s="97">
        <f>女!W10</f>
        <v>0</v>
      </c>
    </row>
    <row r="61" spans="1:35">
      <c r="A61" s="97">
        <f>女!A11</f>
        <v>7</v>
      </c>
      <c r="B61" s="97" t="str">
        <f>女!B11</f>
        <v>〇</v>
      </c>
      <c r="C61" s="97">
        <f>女!C11</f>
        <v>0</v>
      </c>
      <c r="D61" s="97">
        <f>女!D11</f>
        <v>0</v>
      </c>
      <c r="E61" s="97">
        <f>女!E11</f>
        <v>0</v>
      </c>
      <c r="F61" s="97" t="str">
        <f>女!F11</f>
        <v>女</v>
      </c>
      <c r="G61" s="97" t="str">
        <f>女!G11</f>
        <v>『A組』女</v>
      </c>
      <c r="H61" s="97">
        <f>女!H11</f>
        <v>0</v>
      </c>
      <c r="I61" s="97" t="str">
        <f>女!I11</f>
        <v>北海道</v>
      </c>
      <c r="J61" s="97">
        <f>女!J11</f>
        <v>0</v>
      </c>
      <c r="K61" s="97">
        <f>女!K11</f>
        <v>0</v>
      </c>
      <c r="L61" s="97">
        <f>女!L11</f>
        <v>0</v>
      </c>
      <c r="M61" s="97">
        <f>女!M11</f>
        <v>0</v>
      </c>
      <c r="N61" s="97">
        <f>女!N11</f>
        <v>0</v>
      </c>
      <c r="O61" s="97">
        <f>女!O11</f>
        <v>0</v>
      </c>
      <c r="P61" s="97">
        <f>女!P11</f>
        <v>0</v>
      </c>
      <c r="Q61" s="97">
        <f>女!Q11</f>
        <v>0</v>
      </c>
      <c r="R61" s="97">
        <f>女!R11</f>
        <v>0</v>
      </c>
      <c r="S61" s="97">
        <f>女!S11</f>
        <v>0</v>
      </c>
      <c r="T61" s="97">
        <f>女!T11</f>
        <v>0</v>
      </c>
      <c r="U61" s="97">
        <f>女!U11</f>
        <v>0</v>
      </c>
      <c r="V61" s="97">
        <f>女!V11</f>
        <v>0</v>
      </c>
      <c r="W61" s="97">
        <f>女!W11</f>
        <v>0</v>
      </c>
    </row>
    <row r="62" spans="1:35">
      <c r="A62" s="97">
        <f>女!A12</f>
        <v>8</v>
      </c>
      <c r="B62" s="97" t="str">
        <f>女!B12</f>
        <v>〇</v>
      </c>
      <c r="C62" s="97">
        <f>女!C12</f>
        <v>0</v>
      </c>
      <c r="D62" s="97">
        <f>女!D12</f>
        <v>0</v>
      </c>
      <c r="E62" s="97">
        <f>女!E12</f>
        <v>0</v>
      </c>
      <c r="F62" s="97" t="str">
        <f>女!F12</f>
        <v>女</v>
      </c>
      <c r="G62" s="97" t="str">
        <f>女!G12</f>
        <v>『A組』女</v>
      </c>
      <c r="H62" s="97">
        <f>女!H12</f>
        <v>0</v>
      </c>
      <c r="I62" s="97" t="str">
        <f>女!I12</f>
        <v>北海道</v>
      </c>
      <c r="J62" s="97">
        <f>女!J12</f>
        <v>0</v>
      </c>
      <c r="K62" s="97">
        <f>女!K12</f>
        <v>0</v>
      </c>
      <c r="L62" s="97">
        <f>女!L12</f>
        <v>0</v>
      </c>
      <c r="M62" s="97">
        <f>女!M12</f>
        <v>0</v>
      </c>
      <c r="N62" s="97">
        <f>女!N12</f>
        <v>0</v>
      </c>
      <c r="O62" s="97">
        <f>女!O12</f>
        <v>0</v>
      </c>
      <c r="P62" s="97">
        <f>女!P12</f>
        <v>0</v>
      </c>
      <c r="Q62" s="97">
        <f>女!Q12</f>
        <v>0</v>
      </c>
      <c r="R62" s="97">
        <f>女!R12</f>
        <v>0</v>
      </c>
      <c r="S62" s="97">
        <f>女!S12</f>
        <v>0</v>
      </c>
      <c r="T62" s="97">
        <f>女!T12</f>
        <v>0</v>
      </c>
      <c r="U62" s="97">
        <f>女!U12</f>
        <v>0</v>
      </c>
      <c r="V62" s="97">
        <f>女!V12</f>
        <v>0</v>
      </c>
      <c r="W62" s="97">
        <f>女!W12</f>
        <v>0</v>
      </c>
    </row>
    <row r="63" spans="1:35">
      <c r="A63" s="97">
        <f>女!A13</f>
        <v>9</v>
      </c>
      <c r="B63" s="97" t="str">
        <f>女!B13</f>
        <v>〇</v>
      </c>
      <c r="C63" s="97">
        <f>女!C13</f>
        <v>0</v>
      </c>
      <c r="D63" s="97">
        <f>女!D13</f>
        <v>0</v>
      </c>
      <c r="E63" s="97">
        <f>女!E13</f>
        <v>0</v>
      </c>
      <c r="F63" s="97" t="str">
        <f>女!F13</f>
        <v>女</v>
      </c>
      <c r="G63" s="97" t="str">
        <f>女!G13</f>
        <v>『A組』女</v>
      </c>
      <c r="H63" s="97">
        <f>女!H13</f>
        <v>0</v>
      </c>
      <c r="I63" s="97" t="str">
        <f>女!I13</f>
        <v>北海道</v>
      </c>
      <c r="J63" s="97">
        <f>女!J13</f>
        <v>0</v>
      </c>
      <c r="K63" s="97">
        <f>女!K13</f>
        <v>0</v>
      </c>
      <c r="L63" s="97">
        <f>女!L13</f>
        <v>0</v>
      </c>
      <c r="M63" s="97">
        <f>女!M13</f>
        <v>0</v>
      </c>
      <c r="N63" s="97">
        <f>女!N13</f>
        <v>0</v>
      </c>
      <c r="O63" s="97">
        <f>女!O13</f>
        <v>0</v>
      </c>
      <c r="P63" s="97">
        <f>女!P13</f>
        <v>0</v>
      </c>
      <c r="Q63" s="97">
        <f>女!Q13</f>
        <v>0</v>
      </c>
      <c r="R63" s="97">
        <f>女!R13</f>
        <v>0</v>
      </c>
      <c r="S63" s="97">
        <f>女!S13</f>
        <v>0</v>
      </c>
      <c r="T63" s="97">
        <f>女!T13</f>
        <v>0</v>
      </c>
      <c r="U63" s="97">
        <f>女!U13</f>
        <v>0</v>
      </c>
      <c r="V63" s="97">
        <f>女!V13</f>
        <v>0</v>
      </c>
      <c r="W63" s="97">
        <f>女!W13</f>
        <v>0</v>
      </c>
    </row>
    <row r="64" spans="1:35">
      <c r="A64" s="97">
        <f>女!A14</f>
        <v>10</v>
      </c>
      <c r="B64" s="97" t="str">
        <f>女!B14</f>
        <v>〇</v>
      </c>
      <c r="C64" s="97">
        <f>女!C14</f>
        <v>0</v>
      </c>
      <c r="D64" s="97">
        <f>女!D14</f>
        <v>0</v>
      </c>
      <c r="E64" s="97">
        <f>女!E14</f>
        <v>0</v>
      </c>
      <c r="F64" s="97" t="str">
        <f>女!F14</f>
        <v>女</v>
      </c>
      <c r="G64" s="97" t="str">
        <f>女!G14</f>
        <v>『A組』女</v>
      </c>
      <c r="H64" s="97">
        <f>女!H14</f>
        <v>0</v>
      </c>
      <c r="I64" s="97" t="str">
        <f>女!I14</f>
        <v>北海道</v>
      </c>
      <c r="J64" s="97">
        <f>女!J14</f>
        <v>0</v>
      </c>
      <c r="K64" s="97">
        <f>女!K14</f>
        <v>0</v>
      </c>
      <c r="L64" s="97">
        <f>女!L14</f>
        <v>0</v>
      </c>
      <c r="M64" s="97">
        <f>女!M14</f>
        <v>0</v>
      </c>
      <c r="N64" s="97">
        <f>女!N14</f>
        <v>0</v>
      </c>
      <c r="O64" s="97">
        <f>女!O14</f>
        <v>0</v>
      </c>
      <c r="P64" s="97">
        <f>女!P14</f>
        <v>0</v>
      </c>
      <c r="Q64" s="97">
        <f>女!Q14</f>
        <v>0</v>
      </c>
      <c r="R64" s="97">
        <f>女!R14</f>
        <v>0</v>
      </c>
      <c r="S64" s="97">
        <f>女!S14</f>
        <v>0</v>
      </c>
      <c r="T64" s="97">
        <f>女!T14</f>
        <v>0</v>
      </c>
      <c r="U64" s="97">
        <f>女!U14</f>
        <v>0</v>
      </c>
      <c r="V64" s="97">
        <f>女!V14</f>
        <v>0</v>
      </c>
      <c r="W64" s="97">
        <f>女!W14</f>
        <v>0</v>
      </c>
    </row>
    <row r="65" spans="1:23">
      <c r="A65" s="97">
        <f>女!A15</f>
        <v>11</v>
      </c>
      <c r="B65" s="97" t="str">
        <f>女!B15</f>
        <v>〇</v>
      </c>
      <c r="C65" s="97">
        <f>女!C15</f>
        <v>0</v>
      </c>
      <c r="D65" s="97">
        <f>女!D15</f>
        <v>0</v>
      </c>
      <c r="E65" s="97">
        <f>女!E15</f>
        <v>0</v>
      </c>
      <c r="F65" s="97" t="str">
        <f>女!F15</f>
        <v>女</v>
      </c>
      <c r="G65" s="97" t="str">
        <f>女!G15</f>
        <v>『A組』女</v>
      </c>
      <c r="H65" s="97">
        <f>女!H15</f>
        <v>0</v>
      </c>
      <c r="I65" s="97" t="str">
        <f>女!I15</f>
        <v>北海道</v>
      </c>
      <c r="J65" s="97">
        <f>女!J15</f>
        <v>0</v>
      </c>
      <c r="K65" s="97">
        <f>女!K15</f>
        <v>0</v>
      </c>
      <c r="L65" s="97">
        <f>女!L15</f>
        <v>0</v>
      </c>
      <c r="M65" s="97">
        <f>女!M15</f>
        <v>0</v>
      </c>
      <c r="N65" s="97">
        <f>女!N15</f>
        <v>0</v>
      </c>
      <c r="O65" s="97">
        <f>女!O15</f>
        <v>0</v>
      </c>
      <c r="P65" s="97">
        <f>女!P15</f>
        <v>0</v>
      </c>
      <c r="Q65" s="97">
        <f>女!Q15</f>
        <v>0</v>
      </c>
      <c r="R65" s="97">
        <f>女!R15</f>
        <v>0</v>
      </c>
      <c r="S65" s="97">
        <f>女!S15</f>
        <v>0</v>
      </c>
      <c r="T65" s="97">
        <f>女!T15</f>
        <v>0</v>
      </c>
      <c r="U65" s="97">
        <f>女!U15</f>
        <v>0</v>
      </c>
      <c r="V65" s="97">
        <f>女!V15</f>
        <v>0</v>
      </c>
      <c r="W65" s="97">
        <f>女!W15</f>
        <v>0</v>
      </c>
    </row>
    <row r="66" spans="1:23">
      <c r="A66" s="97">
        <f>女!A16</f>
        <v>12</v>
      </c>
      <c r="B66" s="97" t="str">
        <f>女!B16</f>
        <v>〇</v>
      </c>
      <c r="C66" s="97">
        <f>女!C16</f>
        <v>0</v>
      </c>
      <c r="D66" s="97">
        <f>女!D16</f>
        <v>0</v>
      </c>
      <c r="E66" s="97">
        <f>女!E16</f>
        <v>0</v>
      </c>
      <c r="F66" s="97" t="str">
        <f>女!F16</f>
        <v>女</v>
      </c>
      <c r="G66" s="97" t="str">
        <f>女!G16</f>
        <v>『A組』女</v>
      </c>
      <c r="H66" s="97">
        <f>女!H16</f>
        <v>0</v>
      </c>
      <c r="I66" s="97" t="str">
        <f>女!I16</f>
        <v>北海道</v>
      </c>
      <c r="J66" s="97">
        <f>女!J16</f>
        <v>0</v>
      </c>
      <c r="K66" s="97">
        <f>女!K16</f>
        <v>0</v>
      </c>
      <c r="L66" s="97">
        <f>女!L16</f>
        <v>0</v>
      </c>
      <c r="M66" s="97">
        <f>女!M16</f>
        <v>0</v>
      </c>
      <c r="N66" s="97">
        <f>女!N16</f>
        <v>0</v>
      </c>
      <c r="O66" s="97">
        <f>女!O16</f>
        <v>0</v>
      </c>
      <c r="P66" s="97">
        <f>女!P16</f>
        <v>0</v>
      </c>
      <c r="Q66" s="97">
        <f>女!Q16</f>
        <v>0</v>
      </c>
      <c r="R66" s="97">
        <f>女!R16</f>
        <v>0</v>
      </c>
      <c r="S66" s="97">
        <f>女!S16</f>
        <v>0</v>
      </c>
      <c r="T66" s="97">
        <f>女!T16</f>
        <v>0</v>
      </c>
      <c r="U66" s="97">
        <f>女!U16</f>
        <v>0</v>
      </c>
      <c r="V66" s="97">
        <f>女!V16</f>
        <v>0</v>
      </c>
      <c r="W66" s="97">
        <f>女!W16</f>
        <v>0</v>
      </c>
    </row>
    <row r="67" spans="1:23">
      <c r="A67" s="97">
        <f>女!A17</f>
        <v>13</v>
      </c>
      <c r="B67" s="97" t="str">
        <f>女!B17</f>
        <v>〇</v>
      </c>
      <c r="C67" s="97">
        <f>女!C17</f>
        <v>0</v>
      </c>
      <c r="D67" s="97">
        <f>女!D17</f>
        <v>0</v>
      </c>
      <c r="E67" s="97">
        <f>女!E17</f>
        <v>0</v>
      </c>
      <c r="F67" s="97" t="str">
        <f>女!F17</f>
        <v>女</v>
      </c>
      <c r="G67" s="97" t="str">
        <f>女!G17</f>
        <v>『A組』女</v>
      </c>
      <c r="H67" s="97">
        <f>女!H17</f>
        <v>0</v>
      </c>
      <c r="I67" s="97" t="str">
        <f>女!I17</f>
        <v>北海道</v>
      </c>
      <c r="J67" s="97">
        <f>女!J17</f>
        <v>0</v>
      </c>
      <c r="K67" s="97">
        <f>女!K17</f>
        <v>0</v>
      </c>
      <c r="L67" s="97">
        <f>女!L17</f>
        <v>0</v>
      </c>
      <c r="M67" s="97">
        <f>女!M17</f>
        <v>0</v>
      </c>
      <c r="N67" s="97">
        <f>女!N17</f>
        <v>0</v>
      </c>
      <c r="O67" s="97">
        <f>女!O17</f>
        <v>0</v>
      </c>
      <c r="P67" s="97">
        <f>女!P17</f>
        <v>0</v>
      </c>
      <c r="Q67" s="97">
        <f>女!Q17</f>
        <v>0</v>
      </c>
      <c r="R67" s="97">
        <f>女!R17</f>
        <v>0</v>
      </c>
      <c r="S67" s="97">
        <f>女!S17</f>
        <v>0</v>
      </c>
      <c r="T67" s="97">
        <f>女!T17</f>
        <v>0</v>
      </c>
      <c r="U67" s="97">
        <f>女!U17</f>
        <v>0</v>
      </c>
      <c r="V67" s="97">
        <f>女!V17</f>
        <v>0</v>
      </c>
      <c r="W67" s="97">
        <f>女!W17</f>
        <v>0</v>
      </c>
    </row>
    <row r="68" spans="1:23">
      <c r="A68" s="97">
        <f>女!A18</f>
        <v>14</v>
      </c>
      <c r="B68" s="97" t="str">
        <f>女!B18</f>
        <v>〇</v>
      </c>
      <c r="C68" s="97">
        <f>女!C18</f>
        <v>0</v>
      </c>
      <c r="D68" s="97">
        <f>女!D18</f>
        <v>0</v>
      </c>
      <c r="E68" s="97">
        <f>女!E18</f>
        <v>0</v>
      </c>
      <c r="F68" s="97" t="str">
        <f>女!F18</f>
        <v>女</v>
      </c>
      <c r="G68" s="97" t="str">
        <f>女!G18</f>
        <v>『A組』女</v>
      </c>
      <c r="H68" s="97">
        <f>女!H18</f>
        <v>0</v>
      </c>
      <c r="I68" s="97" t="str">
        <f>女!I18</f>
        <v>北海道</v>
      </c>
      <c r="J68" s="97">
        <f>女!J18</f>
        <v>0</v>
      </c>
      <c r="K68" s="97">
        <f>女!K18</f>
        <v>0</v>
      </c>
      <c r="L68" s="97">
        <f>女!L18</f>
        <v>0</v>
      </c>
      <c r="M68" s="97">
        <f>女!M18</f>
        <v>0</v>
      </c>
      <c r="N68" s="97">
        <f>女!N18</f>
        <v>0</v>
      </c>
      <c r="O68" s="97">
        <f>女!O18</f>
        <v>0</v>
      </c>
      <c r="P68" s="97">
        <f>女!P18</f>
        <v>0</v>
      </c>
      <c r="Q68" s="97">
        <f>女!Q18</f>
        <v>0</v>
      </c>
      <c r="R68" s="97">
        <f>女!R18</f>
        <v>0</v>
      </c>
      <c r="S68" s="97">
        <f>女!S18</f>
        <v>0</v>
      </c>
      <c r="T68" s="97">
        <f>女!T18</f>
        <v>0</v>
      </c>
      <c r="U68" s="97">
        <f>女!U18</f>
        <v>0</v>
      </c>
      <c r="V68" s="97">
        <f>女!V18</f>
        <v>0</v>
      </c>
      <c r="W68" s="97">
        <f>女!W18</f>
        <v>0</v>
      </c>
    </row>
    <row r="69" spans="1:23">
      <c r="A69" s="97">
        <f>女!A19</f>
        <v>15</v>
      </c>
      <c r="B69" s="97" t="str">
        <f>女!B19</f>
        <v>〇</v>
      </c>
      <c r="C69" s="97">
        <f>女!C19</f>
        <v>0</v>
      </c>
      <c r="D69" s="97">
        <f>女!D19</f>
        <v>0</v>
      </c>
      <c r="E69" s="97">
        <f>女!E19</f>
        <v>0</v>
      </c>
      <c r="F69" s="97" t="str">
        <f>女!F19</f>
        <v>女</v>
      </c>
      <c r="G69" s="97" t="str">
        <f>女!G19</f>
        <v>『A組』女</v>
      </c>
      <c r="H69" s="97">
        <f>女!H19</f>
        <v>0</v>
      </c>
      <c r="I69" s="97" t="str">
        <f>女!I19</f>
        <v>北海道</v>
      </c>
      <c r="J69" s="97">
        <f>女!J19</f>
        <v>0</v>
      </c>
      <c r="K69" s="97">
        <f>女!K19</f>
        <v>0</v>
      </c>
      <c r="L69" s="97">
        <f>女!L19</f>
        <v>0</v>
      </c>
      <c r="M69" s="97">
        <f>女!M19</f>
        <v>0</v>
      </c>
      <c r="N69" s="97">
        <f>女!N19</f>
        <v>0</v>
      </c>
      <c r="O69" s="97">
        <f>女!O19</f>
        <v>0</v>
      </c>
      <c r="P69" s="97">
        <f>女!P19</f>
        <v>0</v>
      </c>
      <c r="Q69" s="97">
        <f>女!Q19</f>
        <v>0</v>
      </c>
      <c r="R69" s="97">
        <f>女!R19</f>
        <v>0</v>
      </c>
      <c r="S69" s="97">
        <f>女!S19</f>
        <v>0</v>
      </c>
      <c r="T69" s="97">
        <f>女!T19</f>
        <v>0</v>
      </c>
      <c r="U69" s="97">
        <f>女!U19</f>
        <v>0</v>
      </c>
      <c r="V69" s="97">
        <f>女!V19</f>
        <v>0</v>
      </c>
      <c r="W69" s="97">
        <f>女!W19</f>
        <v>0</v>
      </c>
    </row>
    <row r="70" spans="1:23">
      <c r="A70" s="97">
        <f>女!A20</f>
        <v>16</v>
      </c>
      <c r="B70" s="97" t="str">
        <f>女!B20</f>
        <v>〇</v>
      </c>
      <c r="C70" s="97">
        <f>女!C20</f>
        <v>0</v>
      </c>
      <c r="D70" s="97">
        <f>女!D20</f>
        <v>0</v>
      </c>
      <c r="E70" s="97">
        <f>女!E20</f>
        <v>0</v>
      </c>
      <c r="F70" s="97" t="str">
        <f>女!F20</f>
        <v>女</v>
      </c>
      <c r="G70" s="97" t="str">
        <f>女!G20</f>
        <v>『A組』女</v>
      </c>
      <c r="H70" s="97">
        <f>女!H20</f>
        <v>0</v>
      </c>
      <c r="I70" s="97" t="str">
        <f>女!I20</f>
        <v>北海道</v>
      </c>
      <c r="J70" s="97">
        <f>女!J20</f>
        <v>0</v>
      </c>
      <c r="K70" s="97">
        <f>女!K20</f>
        <v>0</v>
      </c>
      <c r="L70" s="97">
        <f>女!L20</f>
        <v>0</v>
      </c>
      <c r="M70" s="97">
        <f>女!M20</f>
        <v>0</v>
      </c>
      <c r="N70" s="97">
        <f>女!N20</f>
        <v>0</v>
      </c>
      <c r="O70" s="97">
        <f>女!O20</f>
        <v>0</v>
      </c>
      <c r="P70" s="97">
        <f>女!P20</f>
        <v>0</v>
      </c>
      <c r="Q70" s="97">
        <f>女!Q20</f>
        <v>0</v>
      </c>
      <c r="R70" s="97">
        <f>女!R20</f>
        <v>0</v>
      </c>
      <c r="S70" s="97">
        <f>女!S20</f>
        <v>0</v>
      </c>
      <c r="T70" s="97">
        <f>女!T20</f>
        <v>0</v>
      </c>
      <c r="U70" s="97">
        <f>女!U20</f>
        <v>0</v>
      </c>
      <c r="V70" s="97">
        <f>女!V20</f>
        <v>0</v>
      </c>
      <c r="W70" s="97">
        <f>女!W20</f>
        <v>0</v>
      </c>
    </row>
    <row r="71" spans="1:23">
      <c r="A71" s="97">
        <f>女!A21</f>
        <v>17</v>
      </c>
      <c r="B71" s="97" t="str">
        <f>女!B21</f>
        <v>〇</v>
      </c>
      <c r="C71" s="97">
        <f>女!C21</f>
        <v>0</v>
      </c>
      <c r="D71" s="97">
        <f>女!D21</f>
        <v>0</v>
      </c>
      <c r="E71" s="97">
        <f>女!E21</f>
        <v>0</v>
      </c>
      <c r="F71" s="97" t="str">
        <f>女!F21</f>
        <v>女</v>
      </c>
      <c r="G71" s="97" t="str">
        <f>女!G21</f>
        <v>『A組』女</v>
      </c>
      <c r="H71" s="97">
        <f>女!H21</f>
        <v>0</v>
      </c>
      <c r="I71" s="97" t="str">
        <f>女!I21</f>
        <v>北海道</v>
      </c>
      <c r="J71" s="97">
        <f>女!J21</f>
        <v>0</v>
      </c>
      <c r="K71" s="97">
        <f>女!K21</f>
        <v>0</v>
      </c>
      <c r="L71" s="97">
        <f>女!L21</f>
        <v>0</v>
      </c>
      <c r="M71" s="97">
        <f>女!M21</f>
        <v>0</v>
      </c>
      <c r="N71" s="97">
        <f>女!N21</f>
        <v>0</v>
      </c>
      <c r="O71" s="97">
        <f>女!O21</f>
        <v>0</v>
      </c>
      <c r="P71" s="97">
        <f>女!P21</f>
        <v>0</v>
      </c>
      <c r="Q71" s="97">
        <f>女!Q21</f>
        <v>0</v>
      </c>
      <c r="R71" s="97">
        <f>女!R21</f>
        <v>0</v>
      </c>
      <c r="S71" s="97">
        <f>女!S21</f>
        <v>0</v>
      </c>
      <c r="T71" s="97">
        <f>女!T21</f>
        <v>0</v>
      </c>
      <c r="U71" s="97">
        <f>女!U21</f>
        <v>0</v>
      </c>
      <c r="V71" s="97">
        <f>女!V21</f>
        <v>0</v>
      </c>
      <c r="W71" s="97">
        <f>女!W21</f>
        <v>0</v>
      </c>
    </row>
    <row r="72" spans="1:23">
      <c r="A72" s="97">
        <f>女!A22</f>
        <v>18</v>
      </c>
      <c r="B72" s="97" t="str">
        <f>女!B22</f>
        <v>〇</v>
      </c>
      <c r="C72" s="97">
        <f>女!C22</f>
        <v>0</v>
      </c>
      <c r="D72" s="97">
        <f>女!D22</f>
        <v>0</v>
      </c>
      <c r="E72" s="97">
        <f>女!E22</f>
        <v>0</v>
      </c>
      <c r="F72" s="97" t="str">
        <f>女!F22</f>
        <v>女</v>
      </c>
      <c r="G72" s="97" t="str">
        <f>女!G22</f>
        <v>『A組』女</v>
      </c>
      <c r="H72" s="97">
        <f>女!H22</f>
        <v>0</v>
      </c>
      <c r="I72" s="97" t="str">
        <f>女!I22</f>
        <v>北海道</v>
      </c>
      <c r="J72" s="97">
        <f>女!J22</f>
        <v>0</v>
      </c>
      <c r="K72" s="97">
        <f>女!K22</f>
        <v>0</v>
      </c>
      <c r="L72" s="97">
        <f>女!L22</f>
        <v>0</v>
      </c>
      <c r="M72" s="97">
        <f>女!M22</f>
        <v>0</v>
      </c>
      <c r="N72" s="97">
        <f>女!N22</f>
        <v>0</v>
      </c>
      <c r="O72" s="97">
        <f>女!O22</f>
        <v>0</v>
      </c>
      <c r="P72" s="97">
        <f>女!P22</f>
        <v>0</v>
      </c>
      <c r="Q72" s="97">
        <f>女!Q22</f>
        <v>0</v>
      </c>
      <c r="R72" s="97">
        <f>女!R22</f>
        <v>0</v>
      </c>
      <c r="S72" s="97">
        <f>女!S22</f>
        <v>0</v>
      </c>
      <c r="T72" s="97">
        <f>女!T22</f>
        <v>0</v>
      </c>
      <c r="U72" s="97">
        <f>女!U22</f>
        <v>0</v>
      </c>
      <c r="V72" s="97">
        <f>女!V22</f>
        <v>0</v>
      </c>
      <c r="W72" s="97">
        <f>女!W22</f>
        <v>0</v>
      </c>
    </row>
    <row r="73" spans="1:23">
      <c r="A73" s="97">
        <f>女!A23</f>
        <v>19</v>
      </c>
      <c r="B73" s="97" t="str">
        <f>女!B23</f>
        <v>〇</v>
      </c>
      <c r="C73" s="97">
        <f>女!C23</f>
        <v>0</v>
      </c>
      <c r="D73" s="97">
        <f>女!D23</f>
        <v>0</v>
      </c>
      <c r="E73" s="97">
        <f>女!E23</f>
        <v>0</v>
      </c>
      <c r="F73" s="97" t="str">
        <f>女!F23</f>
        <v>女</v>
      </c>
      <c r="G73" s="97" t="str">
        <f>女!G23</f>
        <v>『A組』女</v>
      </c>
      <c r="H73" s="97">
        <f>女!H23</f>
        <v>0</v>
      </c>
      <c r="I73" s="97" t="str">
        <f>女!I23</f>
        <v>北海道</v>
      </c>
      <c r="J73" s="97">
        <f>女!J23</f>
        <v>0</v>
      </c>
      <c r="K73" s="97">
        <f>女!K23</f>
        <v>0</v>
      </c>
      <c r="L73" s="97">
        <f>女!L23</f>
        <v>0</v>
      </c>
      <c r="M73" s="97">
        <f>女!M23</f>
        <v>0</v>
      </c>
      <c r="N73" s="97">
        <f>女!N23</f>
        <v>0</v>
      </c>
      <c r="O73" s="97">
        <f>女!O23</f>
        <v>0</v>
      </c>
      <c r="P73" s="97">
        <f>女!P23</f>
        <v>0</v>
      </c>
      <c r="Q73" s="97">
        <f>女!Q23</f>
        <v>0</v>
      </c>
      <c r="R73" s="97">
        <f>女!R23</f>
        <v>0</v>
      </c>
      <c r="S73" s="97">
        <f>女!S23</f>
        <v>0</v>
      </c>
      <c r="T73" s="97">
        <f>女!T23</f>
        <v>0</v>
      </c>
      <c r="U73" s="97">
        <f>女!U23</f>
        <v>0</v>
      </c>
      <c r="V73" s="97">
        <f>女!V23</f>
        <v>0</v>
      </c>
      <c r="W73" s="97">
        <f>女!W23</f>
        <v>0</v>
      </c>
    </row>
    <row r="74" spans="1:23">
      <c r="A74" s="97">
        <f>女!A24</f>
        <v>20</v>
      </c>
      <c r="B74" s="97" t="str">
        <f>女!B24</f>
        <v>〇</v>
      </c>
      <c r="C74" s="97">
        <f>女!C24</f>
        <v>0</v>
      </c>
      <c r="D74" s="97">
        <f>女!D24</f>
        <v>0</v>
      </c>
      <c r="E74" s="97">
        <f>女!E24</f>
        <v>0</v>
      </c>
      <c r="F74" s="97" t="str">
        <f>女!F24</f>
        <v>女</v>
      </c>
      <c r="G74" s="97" t="str">
        <f>女!G24</f>
        <v>『A組』女</v>
      </c>
      <c r="H74" s="97">
        <f>女!H24</f>
        <v>0</v>
      </c>
      <c r="I74" s="97" t="str">
        <f>女!I24</f>
        <v>北海道</v>
      </c>
      <c r="J74" s="97">
        <f>女!J24</f>
        <v>0</v>
      </c>
      <c r="K74" s="97">
        <f>女!K24</f>
        <v>0</v>
      </c>
      <c r="L74" s="97">
        <f>女!L24</f>
        <v>0</v>
      </c>
      <c r="M74" s="97">
        <f>女!M24</f>
        <v>0</v>
      </c>
      <c r="N74" s="97">
        <f>女!N24</f>
        <v>0</v>
      </c>
      <c r="O74" s="97">
        <f>女!O24</f>
        <v>0</v>
      </c>
      <c r="P74" s="97">
        <f>女!P24</f>
        <v>0</v>
      </c>
      <c r="Q74" s="97">
        <f>女!Q24</f>
        <v>0</v>
      </c>
      <c r="R74" s="97">
        <f>女!R24</f>
        <v>0</v>
      </c>
      <c r="S74" s="97">
        <f>女!S24</f>
        <v>0</v>
      </c>
      <c r="T74" s="97">
        <f>女!T24</f>
        <v>0</v>
      </c>
      <c r="U74" s="97">
        <f>女!U24</f>
        <v>0</v>
      </c>
      <c r="V74" s="97">
        <f>女!V24</f>
        <v>0</v>
      </c>
      <c r="W74" s="97">
        <f>女!W24</f>
        <v>0</v>
      </c>
    </row>
    <row r="75" spans="1:23">
      <c r="A75" s="97">
        <f>女!A25</f>
        <v>21</v>
      </c>
      <c r="B75" s="97" t="str">
        <f>女!B25</f>
        <v>〇</v>
      </c>
      <c r="C75" s="97">
        <f>女!C25</f>
        <v>0</v>
      </c>
      <c r="D75" s="97">
        <f>女!D25</f>
        <v>0</v>
      </c>
      <c r="E75" s="97">
        <f>女!E25</f>
        <v>0</v>
      </c>
      <c r="F75" s="97" t="str">
        <f>女!F25</f>
        <v>女</v>
      </c>
      <c r="G75" s="97" t="str">
        <f>女!G25</f>
        <v>『A組』女</v>
      </c>
      <c r="H75" s="97">
        <f>女!H25</f>
        <v>0</v>
      </c>
      <c r="I75" s="97" t="str">
        <f>女!I25</f>
        <v>北海道</v>
      </c>
      <c r="J75" s="97">
        <f>女!J25</f>
        <v>0</v>
      </c>
      <c r="K75" s="97">
        <f>女!K25</f>
        <v>0</v>
      </c>
      <c r="L75" s="97">
        <f>女!L25</f>
        <v>0</v>
      </c>
      <c r="M75" s="97">
        <f>女!M25</f>
        <v>0</v>
      </c>
      <c r="N75" s="97">
        <f>女!N25</f>
        <v>0</v>
      </c>
      <c r="O75" s="97">
        <f>女!O25</f>
        <v>0</v>
      </c>
      <c r="P75" s="97">
        <f>女!P25</f>
        <v>0</v>
      </c>
      <c r="Q75" s="97">
        <f>女!Q25</f>
        <v>0</v>
      </c>
      <c r="R75" s="97">
        <f>女!R25</f>
        <v>0</v>
      </c>
      <c r="S75" s="97">
        <f>女!S25</f>
        <v>0</v>
      </c>
      <c r="T75" s="97">
        <f>女!T25</f>
        <v>0</v>
      </c>
      <c r="U75" s="97">
        <f>女!U25</f>
        <v>0</v>
      </c>
      <c r="V75" s="97">
        <f>女!V25</f>
        <v>0</v>
      </c>
      <c r="W75" s="97">
        <f>女!W25</f>
        <v>0</v>
      </c>
    </row>
    <row r="76" spans="1:23">
      <c r="A76" s="97">
        <f>女!A26</f>
        <v>22</v>
      </c>
      <c r="B76" s="97" t="str">
        <f>女!B26</f>
        <v>〇</v>
      </c>
      <c r="C76" s="97">
        <f>女!C26</f>
        <v>0</v>
      </c>
      <c r="D76" s="97">
        <f>女!D26</f>
        <v>0</v>
      </c>
      <c r="E76" s="97">
        <f>女!E26</f>
        <v>0</v>
      </c>
      <c r="F76" s="97" t="str">
        <f>女!F26</f>
        <v>女</v>
      </c>
      <c r="G76" s="97" t="str">
        <f>女!G26</f>
        <v>『A組』女</v>
      </c>
      <c r="H76" s="97">
        <f>女!H26</f>
        <v>0</v>
      </c>
      <c r="I76" s="97" t="str">
        <f>女!I26</f>
        <v>北海道</v>
      </c>
      <c r="J76" s="97">
        <f>女!J26</f>
        <v>0</v>
      </c>
      <c r="K76" s="97">
        <f>女!K26</f>
        <v>0</v>
      </c>
      <c r="L76" s="97">
        <f>女!L26</f>
        <v>0</v>
      </c>
      <c r="M76" s="97">
        <f>女!M26</f>
        <v>0</v>
      </c>
      <c r="N76" s="97">
        <f>女!N26</f>
        <v>0</v>
      </c>
      <c r="O76" s="97">
        <f>女!O26</f>
        <v>0</v>
      </c>
      <c r="P76" s="97">
        <f>女!P26</f>
        <v>0</v>
      </c>
      <c r="Q76" s="97">
        <f>女!Q26</f>
        <v>0</v>
      </c>
      <c r="R76" s="97">
        <f>女!R26</f>
        <v>0</v>
      </c>
      <c r="S76" s="97">
        <f>女!S26</f>
        <v>0</v>
      </c>
      <c r="T76" s="97">
        <f>女!T26</f>
        <v>0</v>
      </c>
      <c r="U76" s="97">
        <f>女!U26</f>
        <v>0</v>
      </c>
      <c r="V76" s="97">
        <f>女!V26</f>
        <v>0</v>
      </c>
      <c r="W76" s="97">
        <f>女!W26</f>
        <v>0</v>
      </c>
    </row>
    <row r="77" spans="1:23">
      <c r="A77" s="97">
        <f>女!A27</f>
        <v>23</v>
      </c>
      <c r="B77" s="97" t="str">
        <f>女!B27</f>
        <v>〇</v>
      </c>
      <c r="C77" s="97">
        <f>女!C27</f>
        <v>0</v>
      </c>
      <c r="D77" s="97">
        <f>女!D27</f>
        <v>0</v>
      </c>
      <c r="E77" s="97">
        <f>女!E27</f>
        <v>0</v>
      </c>
      <c r="F77" s="97" t="str">
        <f>女!F27</f>
        <v>女</v>
      </c>
      <c r="G77" s="97" t="str">
        <f>女!G27</f>
        <v>『A組』女</v>
      </c>
      <c r="H77" s="97">
        <f>女!H27</f>
        <v>0</v>
      </c>
      <c r="I77" s="97" t="str">
        <f>女!I27</f>
        <v>北海道</v>
      </c>
      <c r="J77" s="97">
        <f>女!J27</f>
        <v>0</v>
      </c>
      <c r="K77" s="97">
        <f>女!K27</f>
        <v>0</v>
      </c>
      <c r="L77" s="97">
        <f>女!L27</f>
        <v>0</v>
      </c>
      <c r="M77" s="97">
        <f>女!M27</f>
        <v>0</v>
      </c>
      <c r="N77" s="97">
        <f>女!N27</f>
        <v>0</v>
      </c>
      <c r="O77" s="97">
        <f>女!O27</f>
        <v>0</v>
      </c>
      <c r="P77" s="97">
        <f>女!P27</f>
        <v>0</v>
      </c>
      <c r="Q77" s="97">
        <f>女!Q27</f>
        <v>0</v>
      </c>
      <c r="R77" s="97">
        <f>女!R27</f>
        <v>0</v>
      </c>
      <c r="S77" s="97">
        <f>女!S27</f>
        <v>0</v>
      </c>
      <c r="T77" s="97">
        <f>女!T27</f>
        <v>0</v>
      </c>
      <c r="U77" s="97">
        <f>女!U27</f>
        <v>0</v>
      </c>
      <c r="V77" s="97">
        <f>女!V27</f>
        <v>0</v>
      </c>
      <c r="W77" s="97">
        <f>女!W27</f>
        <v>0</v>
      </c>
    </row>
    <row r="78" spans="1:23">
      <c r="A78" s="97">
        <f>女!A28</f>
        <v>24</v>
      </c>
      <c r="B78" s="97" t="str">
        <f>女!B28</f>
        <v>〇</v>
      </c>
      <c r="C78" s="97">
        <f>女!C28</f>
        <v>0</v>
      </c>
      <c r="D78" s="97">
        <f>女!D28</f>
        <v>0</v>
      </c>
      <c r="E78" s="97">
        <f>女!E28</f>
        <v>0</v>
      </c>
      <c r="F78" s="97" t="str">
        <f>女!F28</f>
        <v>女</v>
      </c>
      <c r="G78" s="97" t="str">
        <f>女!G28</f>
        <v>『A組』女</v>
      </c>
      <c r="H78" s="97">
        <f>女!H28</f>
        <v>0</v>
      </c>
      <c r="I78" s="97" t="str">
        <f>女!I28</f>
        <v>北海道</v>
      </c>
      <c r="J78" s="97">
        <f>女!J28</f>
        <v>0</v>
      </c>
      <c r="K78" s="97">
        <f>女!K28</f>
        <v>0</v>
      </c>
      <c r="L78" s="97">
        <f>女!L28</f>
        <v>0</v>
      </c>
      <c r="M78" s="97">
        <f>女!M28</f>
        <v>0</v>
      </c>
      <c r="N78" s="97">
        <f>女!N28</f>
        <v>0</v>
      </c>
      <c r="O78" s="97">
        <f>女!O28</f>
        <v>0</v>
      </c>
      <c r="P78" s="97">
        <f>女!P28</f>
        <v>0</v>
      </c>
      <c r="Q78" s="97">
        <f>女!Q28</f>
        <v>0</v>
      </c>
      <c r="R78" s="97">
        <f>女!R28</f>
        <v>0</v>
      </c>
      <c r="S78" s="97">
        <f>女!S28</f>
        <v>0</v>
      </c>
      <c r="T78" s="97">
        <f>女!T28</f>
        <v>0</v>
      </c>
      <c r="U78" s="97">
        <f>女!U28</f>
        <v>0</v>
      </c>
      <c r="V78" s="97">
        <f>女!V28</f>
        <v>0</v>
      </c>
      <c r="W78" s="97">
        <f>女!W28</f>
        <v>0</v>
      </c>
    </row>
    <row r="79" spans="1:23">
      <c r="A79" s="97">
        <f>女!A29</f>
        <v>25</v>
      </c>
      <c r="B79" s="97" t="str">
        <f>女!B29</f>
        <v>〇</v>
      </c>
      <c r="C79" s="97">
        <f>女!C29</f>
        <v>0</v>
      </c>
      <c r="D79" s="97">
        <f>女!D29</f>
        <v>0</v>
      </c>
      <c r="E79" s="97">
        <f>女!E29</f>
        <v>0</v>
      </c>
      <c r="F79" s="97" t="str">
        <f>女!F29</f>
        <v>女</v>
      </c>
      <c r="G79" s="97" t="str">
        <f>女!G29</f>
        <v>『A組』女</v>
      </c>
      <c r="H79" s="97">
        <f>女!H29</f>
        <v>0</v>
      </c>
      <c r="I79" s="97" t="str">
        <f>女!I29</f>
        <v>北海道</v>
      </c>
      <c r="J79" s="97">
        <f>女!J29</f>
        <v>0</v>
      </c>
      <c r="K79" s="97">
        <f>女!K29</f>
        <v>0</v>
      </c>
      <c r="L79" s="97">
        <f>女!L29</f>
        <v>0</v>
      </c>
      <c r="M79" s="97">
        <f>女!M29</f>
        <v>0</v>
      </c>
      <c r="N79" s="97">
        <f>女!N29</f>
        <v>0</v>
      </c>
      <c r="O79" s="97">
        <f>女!O29</f>
        <v>0</v>
      </c>
      <c r="P79" s="97">
        <f>女!P29</f>
        <v>0</v>
      </c>
      <c r="Q79" s="97">
        <f>女!Q29</f>
        <v>0</v>
      </c>
      <c r="R79" s="97">
        <f>女!R29</f>
        <v>0</v>
      </c>
      <c r="S79" s="97">
        <f>女!S29</f>
        <v>0</v>
      </c>
      <c r="T79" s="97">
        <f>女!T29</f>
        <v>0</v>
      </c>
      <c r="U79" s="97">
        <f>女!U29</f>
        <v>0</v>
      </c>
      <c r="V79" s="97">
        <f>女!V29</f>
        <v>0</v>
      </c>
      <c r="W79" s="97">
        <f>女!W29</f>
        <v>0</v>
      </c>
    </row>
    <row r="80" spans="1:23">
      <c r="A80" s="97">
        <f>女!A30</f>
        <v>26</v>
      </c>
      <c r="B80" s="97" t="str">
        <f>女!B30</f>
        <v>〇</v>
      </c>
      <c r="C80" s="97">
        <f>女!C30</f>
        <v>0</v>
      </c>
      <c r="D80" s="97">
        <f>女!D30</f>
        <v>0</v>
      </c>
      <c r="E80" s="97">
        <f>女!E30</f>
        <v>0</v>
      </c>
      <c r="F80" s="97" t="str">
        <f>女!F30</f>
        <v>女</v>
      </c>
      <c r="G80" s="97" t="str">
        <f>女!G30</f>
        <v>『A組』女</v>
      </c>
      <c r="H80" s="97">
        <f>女!H30</f>
        <v>0</v>
      </c>
      <c r="I80" s="97" t="str">
        <f>女!I30</f>
        <v>北海道</v>
      </c>
      <c r="J80" s="97">
        <f>女!J30</f>
        <v>0</v>
      </c>
      <c r="K80" s="97">
        <f>女!K30</f>
        <v>0</v>
      </c>
      <c r="L80" s="97">
        <f>女!L30</f>
        <v>0</v>
      </c>
      <c r="M80" s="97">
        <f>女!M30</f>
        <v>0</v>
      </c>
      <c r="N80" s="97">
        <f>女!N30</f>
        <v>0</v>
      </c>
      <c r="O80" s="97">
        <f>女!O30</f>
        <v>0</v>
      </c>
      <c r="P80" s="97">
        <f>女!P30</f>
        <v>0</v>
      </c>
      <c r="Q80" s="97">
        <f>女!Q30</f>
        <v>0</v>
      </c>
      <c r="R80" s="97">
        <f>女!R30</f>
        <v>0</v>
      </c>
      <c r="S80" s="97">
        <f>女!S30</f>
        <v>0</v>
      </c>
      <c r="T80" s="97">
        <f>女!T30</f>
        <v>0</v>
      </c>
      <c r="U80" s="97">
        <f>女!U30</f>
        <v>0</v>
      </c>
      <c r="V80" s="97">
        <f>女!V30</f>
        <v>0</v>
      </c>
      <c r="W80" s="97">
        <f>女!W30</f>
        <v>0</v>
      </c>
    </row>
    <row r="81" spans="1:23">
      <c r="A81" s="97">
        <f>女!A31</f>
        <v>27</v>
      </c>
      <c r="B81" s="97" t="str">
        <f>女!B31</f>
        <v>〇</v>
      </c>
      <c r="C81" s="97">
        <f>女!C31</f>
        <v>0</v>
      </c>
      <c r="D81" s="97">
        <f>女!D31</f>
        <v>0</v>
      </c>
      <c r="E81" s="97">
        <f>女!E31</f>
        <v>0</v>
      </c>
      <c r="F81" s="97" t="str">
        <f>女!F31</f>
        <v>女</v>
      </c>
      <c r="G81" s="97" t="str">
        <f>女!G31</f>
        <v>『A組』女</v>
      </c>
      <c r="H81" s="97">
        <f>女!H31</f>
        <v>0</v>
      </c>
      <c r="I81" s="97" t="str">
        <f>女!I31</f>
        <v>北海道</v>
      </c>
      <c r="J81" s="97">
        <f>女!J31</f>
        <v>0</v>
      </c>
      <c r="K81" s="97">
        <f>女!K31</f>
        <v>0</v>
      </c>
      <c r="L81" s="97">
        <f>女!L31</f>
        <v>0</v>
      </c>
      <c r="M81" s="97">
        <f>女!M31</f>
        <v>0</v>
      </c>
      <c r="N81" s="97">
        <f>女!N31</f>
        <v>0</v>
      </c>
      <c r="O81" s="97">
        <f>女!O31</f>
        <v>0</v>
      </c>
      <c r="P81" s="97">
        <f>女!P31</f>
        <v>0</v>
      </c>
      <c r="Q81" s="97">
        <f>女!Q31</f>
        <v>0</v>
      </c>
      <c r="R81" s="97">
        <f>女!R31</f>
        <v>0</v>
      </c>
      <c r="S81" s="97">
        <f>女!S31</f>
        <v>0</v>
      </c>
      <c r="T81" s="97">
        <f>女!T31</f>
        <v>0</v>
      </c>
      <c r="U81" s="97">
        <f>女!U31</f>
        <v>0</v>
      </c>
      <c r="V81" s="97">
        <f>女!V31</f>
        <v>0</v>
      </c>
      <c r="W81" s="97">
        <f>女!W31</f>
        <v>0</v>
      </c>
    </row>
    <row r="82" spans="1:23">
      <c r="A82" s="97">
        <f>女!A32</f>
        <v>28</v>
      </c>
      <c r="B82" s="97" t="str">
        <f>女!B32</f>
        <v>〇</v>
      </c>
      <c r="C82" s="97">
        <f>女!C32</f>
        <v>0</v>
      </c>
      <c r="D82" s="97">
        <f>女!D32</f>
        <v>0</v>
      </c>
      <c r="E82" s="97">
        <f>女!E32</f>
        <v>0</v>
      </c>
      <c r="F82" s="97" t="str">
        <f>女!F32</f>
        <v>女</v>
      </c>
      <c r="G82" s="97" t="str">
        <f>女!G32</f>
        <v>『A組』女</v>
      </c>
      <c r="H82" s="97">
        <f>女!H32</f>
        <v>0</v>
      </c>
      <c r="I82" s="97" t="str">
        <f>女!I32</f>
        <v>北海道</v>
      </c>
      <c r="J82" s="97">
        <f>女!J32</f>
        <v>0</v>
      </c>
      <c r="K82" s="97">
        <f>女!K32</f>
        <v>0</v>
      </c>
      <c r="L82" s="97">
        <f>女!L32</f>
        <v>0</v>
      </c>
      <c r="M82" s="97">
        <f>女!M32</f>
        <v>0</v>
      </c>
      <c r="N82" s="97">
        <f>女!N32</f>
        <v>0</v>
      </c>
      <c r="O82" s="97">
        <f>女!O32</f>
        <v>0</v>
      </c>
      <c r="P82" s="97">
        <f>女!P32</f>
        <v>0</v>
      </c>
      <c r="Q82" s="97">
        <f>女!Q32</f>
        <v>0</v>
      </c>
      <c r="R82" s="97">
        <f>女!R32</f>
        <v>0</v>
      </c>
      <c r="S82" s="97">
        <f>女!S32</f>
        <v>0</v>
      </c>
      <c r="T82" s="97">
        <f>女!T32</f>
        <v>0</v>
      </c>
      <c r="U82" s="97">
        <f>女!U32</f>
        <v>0</v>
      </c>
      <c r="V82" s="97">
        <f>女!V32</f>
        <v>0</v>
      </c>
      <c r="W82" s="97">
        <f>女!W32</f>
        <v>0</v>
      </c>
    </row>
    <row r="83" spans="1:23">
      <c r="A83" s="97">
        <f>女!A33</f>
        <v>29</v>
      </c>
      <c r="B83" s="97" t="str">
        <f>女!B33</f>
        <v>〇</v>
      </c>
      <c r="C83" s="97">
        <f>女!C33</f>
        <v>0</v>
      </c>
      <c r="D83" s="97">
        <f>女!D33</f>
        <v>0</v>
      </c>
      <c r="E83" s="97">
        <f>女!E33</f>
        <v>0</v>
      </c>
      <c r="F83" s="97" t="str">
        <f>女!F33</f>
        <v>女</v>
      </c>
      <c r="G83" s="97" t="str">
        <f>女!G33</f>
        <v>『A組』女</v>
      </c>
      <c r="H83" s="97">
        <f>女!H33</f>
        <v>0</v>
      </c>
      <c r="I83" s="97" t="str">
        <f>女!I33</f>
        <v>北海道</v>
      </c>
      <c r="J83" s="97">
        <f>女!J33</f>
        <v>0</v>
      </c>
      <c r="K83" s="97">
        <f>女!K33</f>
        <v>0</v>
      </c>
      <c r="L83" s="97">
        <f>女!L33</f>
        <v>0</v>
      </c>
      <c r="M83" s="97">
        <f>女!M33</f>
        <v>0</v>
      </c>
      <c r="N83" s="97">
        <f>女!N33</f>
        <v>0</v>
      </c>
      <c r="O83" s="97">
        <f>女!O33</f>
        <v>0</v>
      </c>
      <c r="P83" s="97">
        <f>女!P33</f>
        <v>0</v>
      </c>
      <c r="Q83" s="97">
        <f>女!Q33</f>
        <v>0</v>
      </c>
      <c r="R83" s="97">
        <f>女!R33</f>
        <v>0</v>
      </c>
      <c r="S83" s="97">
        <f>女!S33</f>
        <v>0</v>
      </c>
      <c r="T83" s="97">
        <f>女!T33</f>
        <v>0</v>
      </c>
      <c r="U83" s="97">
        <f>女!U33</f>
        <v>0</v>
      </c>
      <c r="V83" s="97">
        <f>女!V33</f>
        <v>0</v>
      </c>
      <c r="W83" s="97">
        <f>女!W33</f>
        <v>0</v>
      </c>
    </row>
    <row r="84" spans="1:23">
      <c r="A84" s="97">
        <f>女!A34</f>
        <v>30</v>
      </c>
      <c r="B84" s="97" t="str">
        <f>女!B34</f>
        <v>〇</v>
      </c>
      <c r="C84" s="97">
        <f>女!C34</f>
        <v>0</v>
      </c>
      <c r="D84" s="97">
        <f>女!D34</f>
        <v>0</v>
      </c>
      <c r="E84" s="97">
        <f>女!E34</f>
        <v>0</v>
      </c>
      <c r="F84" s="97" t="str">
        <f>女!F34</f>
        <v>女</v>
      </c>
      <c r="G84" s="97" t="str">
        <f>女!G34</f>
        <v>『A組』女</v>
      </c>
      <c r="H84" s="97">
        <f>女!H34</f>
        <v>0</v>
      </c>
      <c r="I84" s="97" t="str">
        <f>女!I34</f>
        <v>北海道</v>
      </c>
      <c r="J84" s="97">
        <f>女!J34</f>
        <v>0</v>
      </c>
      <c r="K84" s="97">
        <f>女!K34</f>
        <v>0</v>
      </c>
      <c r="L84" s="97">
        <f>女!L34</f>
        <v>0</v>
      </c>
      <c r="M84" s="97">
        <f>女!M34</f>
        <v>0</v>
      </c>
      <c r="N84" s="97">
        <f>女!N34</f>
        <v>0</v>
      </c>
      <c r="O84" s="97">
        <f>女!O34</f>
        <v>0</v>
      </c>
      <c r="P84" s="97">
        <f>女!P34</f>
        <v>0</v>
      </c>
      <c r="Q84" s="97">
        <f>女!Q34</f>
        <v>0</v>
      </c>
      <c r="R84" s="97">
        <f>女!R34</f>
        <v>0</v>
      </c>
      <c r="S84" s="97">
        <f>女!S34</f>
        <v>0</v>
      </c>
      <c r="T84" s="97">
        <f>女!T34</f>
        <v>0</v>
      </c>
      <c r="U84" s="97">
        <f>女!U34</f>
        <v>0</v>
      </c>
      <c r="V84" s="97">
        <f>女!V34</f>
        <v>0</v>
      </c>
      <c r="W84" s="97">
        <f>女!W34</f>
        <v>0</v>
      </c>
    </row>
    <row r="85" spans="1:23">
      <c r="A85" s="97">
        <f>女!A35</f>
        <v>31</v>
      </c>
      <c r="B85" s="97" t="str">
        <f>女!B35</f>
        <v>〇</v>
      </c>
      <c r="C85" s="97">
        <f>女!C35</f>
        <v>0</v>
      </c>
      <c r="D85" s="97">
        <f>女!D35</f>
        <v>0</v>
      </c>
      <c r="E85" s="97">
        <f>女!E35</f>
        <v>0</v>
      </c>
      <c r="F85" s="97" t="str">
        <f>女!F35</f>
        <v>女</v>
      </c>
      <c r="G85" s="97" t="str">
        <f>女!G35</f>
        <v>『A組』女</v>
      </c>
      <c r="H85" s="97">
        <f>女!H35</f>
        <v>0</v>
      </c>
      <c r="I85" s="97" t="str">
        <f>女!I35</f>
        <v>北海道</v>
      </c>
      <c r="J85" s="97">
        <f>女!J35</f>
        <v>0</v>
      </c>
      <c r="K85" s="97">
        <f>女!K35</f>
        <v>0</v>
      </c>
      <c r="L85" s="97">
        <f>女!L35</f>
        <v>0</v>
      </c>
      <c r="M85" s="97">
        <f>女!M35</f>
        <v>0</v>
      </c>
      <c r="N85" s="97">
        <f>女!N35</f>
        <v>0</v>
      </c>
      <c r="O85" s="97">
        <f>女!O35</f>
        <v>0</v>
      </c>
      <c r="P85" s="97">
        <f>女!P35</f>
        <v>0</v>
      </c>
      <c r="Q85" s="97">
        <f>女!Q35</f>
        <v>0</v>
      </c>
      <c r="R85" s="97">
        <f>女!R35</f>
        <v>0</v>
      </c>
      <c r="S85" s="97">
        <f>女!S35</f>
        <v>0</v>
      </c>
      <c r="T85" s="97">
        <f>女!T35</f>
        <v>0</v>
      </c>
      <c r="U85" s="97">
        <f>女!U35</f>
        <v>0</v>
      </c>
      <c r="V85" s="97">
        <f>女!V35</f>
        <v>0</v>
      </c>
      <c r="W85" s="97">
        <f>女!W35</f>
        <v>0</v>
      </c>
    </row>
    <row r="86" spans="1:23">
      <c r="A86" s="97">
        <f>女!A36</f>
        <v>32</v>
      </c>
      <c r="B86" s="97" t="str">
        <f>女!B36</f>
        <v>〇</v>
      </c>
      <c r="C86" s="97">
        <f>女!C36</f>
        <v>0</v>
      </c>
      <c r="D86" s="97">
        <f>女!D36</f>
        <v>0</v>
      </c>
      <c r="E86" s="97">
        <f>女!E36</f>
        <v>0</v>
      </c>
      <c r="F86" s="97" t="str">
        <f>女!F36</f>
        <v>女</v>
      </c>
      <c r="G86" s="97" t="str">
        <f>女!G36</f>
        <v>『A組』女</v>
      </c>
      <c r="H86" s="97">
        <f>女!H36</f>
        <v>0</v>
      </c>
      <c r="I86" s="97" t="str">
        <f>女!I36</f>
        <v>北海道</v>
      </c>
      <c r="J86" s="97">
        <f>女!J36</f>
        <v>0</v>
      </c>
      <c r="K86" s="97">
        <f>女!K36</f>
        <v>0</v>
      </c>
      <c r="L86" s="97">
        <f>女!L36</f>
        <v>0</v>
      </c>
      <c r="M86" s="97">
        <f>女!M36</f>
        <v>0</v>
      </c>
      <c r="N86" s="97">
        <f>女!N36</f>
        <v>0</v>
      </c>
      <c r="O86" s="97">
        <f>女!O36</f>
        <v>0</v>
      </c>
      <c r="P86" s="97">
        <f>女!P36</f>
        <v>0</v>
      </c>
      <c r="Q86" s="97">
        <f>女!Q36</f>
        <v>0</v>
      </c>
      <c r="R86" s="97">
        <f>女!R36</f>
        <v>0</v>
      </c>
      <c r="S86" s="97">
        <f>女!S36</f>
        <v>0</v>
      </c>
      <c r="T86" s="97">
        <f>女!T36</f>
        <v>0</v>
      </c>
      <c r="U86" s="97">
        <f>女!U36</f>
        <v>0</v>
      </c>
      <c r="V86" s="97">
        <f>女!V36</f>
        <v>0</v>
      </c>
      <c r="W86" s="97">
        <f>女!W36</f>
        <v>0</v>
      </c>
    </row>
    <row r="87" spans="1:23">
      <c r="A87" s="97">
        <f>女!A37</f>
        <v>33</v>
      </c>
      <c r="B87" s="97" t="str">
        <f>女!B37</f>
        <v>〇</v>
      </c>
      <c r="C87" s="97">
        <f>女!C37</f>
        <v>0</v>
      </c>
      <c r="D87" s="97">
        <f>女!D37</f>
        <v>0</v>
      </c>
      <c r="E87" s="97">
        <f>女!E37</f>
        <v>0</v>
      </c>
      <c r="F87" s="97" t="str">
        <f>女!F37</f>
        <v>女</v>
      </c>
      <c r="G87" s="97" t="str">
        <f>女!G37</f>
        <v>『A組』女</v>
      </c>
      <c r="H87" s="97">
        <f>女!H37</f>
        <v>0</v>
      </c>
      <c r="I87" s="97" t="str">
        <f>女!I37</f>
        <v>北海道</v>
      </c>
      <c r="J87" s="97">
        <f>女!J37</f>
        <v>0</v>
      </c>
      <c r="K87" s="97">
        <f>女!K37</f>
        <v>0</v>
      </c>
      <c r="L87" s="97">
        <f>女!L37</f>
        <v>0</v>
      </c>
      <c r="M87" s="97">
        <f>女!M37</f>
        <v>0</v>
      </c>
      <c r="N87" s="97">
        <f>女!N37</f>
        <v>0</v>
      </c>
      <c r="O87" s="97">
        <f>女!O37</f>
        <v>0</v>
      </c>
      <c r="P87" s="97">
        <f>女!P37</f>
        <v>0</v>
      </c>
      <c r="Q87" s="97">
        <f>女!Q37</f>
        <v>0</v>
      </c>
      <c r="R87" s="97">
        <f>女!R37</f>
        <v>0</v>
      </c>
      <c r="S87" s="97">
        <f>女!S37</f>
        <v>0</v>
      </c>
      <c r="T87" s="97">
        <f>女!T37</f>
        <v>0</v>
      </c>
      <c r="U87" s="97">
        <f>女!U37</f>
        <v>0</v>
      </c>
      <c r="V87" s="97">
        <f>女!V37</f>
        <v>0</v>
      </c>
      <c r="W87" s="97">
        <f>女!W37</f>
        <v>0</v>
      </c>
    </row>
    <row r="88" spans="1:23">
      <c r="A88" s="97">
        <f>女!A38</f>
        <v>34</v>
      </c>
      <c r="B88" s="97" t="str">
        <f>女!B38</f>
        <v>〇</v>
      </c>
      <c r="C88" s="97">
        <f>女!C38</f>
        <v>0</v>
      </c>
      <c r="D88" s="97">
        <f>女!D38</f>
        <v>0</v>
      </c>
      <c r="E88" s="97">
        <f>女!E38</f>
        <v>0</v>
      </c>
      <c r="F88" s="97" t="str">
        <f>女!F38</f>
        <v>女</v>
      </c>
      <c r="G88" s="97" t="str">
        <f>女!G38</f>
        <v>『A組』女</v>
      </c>
      <c r="H88" s="97">
        <f>女!H38</f>
        <v>0</v>
      </c>
      <c r="I88" s="97" t="str">
        <f>女!I38</f>
        <v>北海道</v>
      </c>
      <c r="J88" s="97">
        <f>女!J38</f>
        <v>0</v>
      </c>
      <c r="K88" s="97">
        <f>女!K38</f>
        <v>0</v>
      </c>
      <c r="L88" s="97">
        <f>女!L38</f>
        <v>0</v>
      </c>
      <c r="M88" s="97">
        <f>女!M38</f>
        <v>0</v>
      </c>
      <c r="N88" s="97">
        <f>女!N38</f>
        <v>0</v>
      </c>
      <c r="O88" s="97">
        <f>女!O38</f>
        <v>0</v>
      </c>
      <c r="P88" s="97">
        <f>女!P38</f>
        <v>0</v>
      </c>
      <c r="Q88" s="97">
        <f>女!Q38</f>
        <v>0</v>
      </c>
      <c r="R88" s="97">
        <f>女!R38</f>
        <v>0</v>
      </c>
      <c r="S88" s="97">
        <f>女!S38</f>
        <v>0</v>
      </c>
      <c r="T88" s="97">
        <f>女!T38</f>
        <v>0</v>
      </c>
      <c r="U88" s="97">
        <f>女!U38</f>
        <v>0</v>
      </c>
      <c r="V88" s="97">
        <f>女!V38</f>
        <v>0</v>
      </c>
      <c r="W88" s="97">
        <f>女!W38</f>
        <v>0</v>
      </c>
    </row>
    <row r="89" spans="1:23">
      <c r="A89" s="97">
        <f>女!A39</f>
        <v>35</v>
      </c>
      <c r="B89" s="97" t="str">
        <f>女!B39</f>
        <v>〇</v>
      </c>
      <c r="C89" s="97">
        <f>女!C39</f>
        <v>0</v>
      </c>
      <c r="D89" s="97">
        <f>女!D39</f>
        <v>0</v>
      </c>
      <c r="E89" s="97">
        <f>女!E39</f>
        <v>0</v>
      </c>
      <c r="F89" s="97" t="str">
        <f>女!F39</f>
        <v>女</v>
      </c>
      <c r="G89" s="97" t="str">
        <f>女!G39</f>
        <v>『A組』女</v>
      </c>
      <c r="H89" s="97">
        <f>女!H39</f>
        <v>0</v>
      </c>
      <c r="I89" s="97" t="str">
        <f>女!I39</f>
        <v>北海道</v>
      </c>
      <c r="J89" s="97">
        <f>女!J39</f>
        <v>0</v>
      </c>
      <c r="K89" s="97">
        <f>女!K39</f>
        <v>0</v>
      </c>
      <c r="L89" s="97">
        <f>女!L39</f>
        <v>0</v>
      </c>
      <c r="M89" s="97">
        <f>女!M39</f>
        <v>0</v>
      </c>
      <c r="N89" s="97">
        <f>女!N39</f>
        <v>0</v>
      </c>
      <c r="O89" s="97">
        <f>女!O39</f>
        <v>0</v>
      </c>
      <c r="P89" s="97">
        <f>女!P39</f>
        <v>0</v>
      </c>
      <c r="Q89" s="97">
        <f>女!Q39</f>
        <v>0</v>
      </c>
      <c r="R89" s="97">
        <f>女!R39</f>
        <v>0</v>
      </c>
      <c r="S89" s="97">
        <f>女!S39</f>
        <v>0</v>
      </c>
      <c r="T89" s="97">
        <f>女!T39</f>
        <v>0</v>
      </c>
      <c r="U89" s="97">
        <f>女!U39</f>
        <v>0</v>
      </c>
      <c r="V89" s="97">
        <f>女!V39</f>
        <v>0</v>
      </c>
      <c r="W89" s="97">
        <f>女!W39</f>
        <v>0</v>
      </c>
    </row>
    <row r="90" spans="1:23">
      <c r="A90" s="97">
        <f>女!A40</f>
        <v>36</v>
      </c>
      <c r="B90" s="97" t="str">
        <f>女!B40</f>
        <v>〇</v>
      </c>
      <c r="C90" s="97">
        <f>女!C40</f>
        <v>0</v>
      </c>
      <c r="D90" s="97">
        <f>女!D40</f>
        <v>0</v>
      </c>
      <c r="E90" s="97">
        <f>女!E40</f>
        <v>0</v>
      </c>
      <c r="F90" s="97" t="str">
        <f>女!F40</f>
        <v>女</v>
      </c>
      <c r="G90" s="97" t="str">
        <f>女!G40</f>
        <v>『A組』女</v>
      </c>
      <c r="H90" s="97">
        <f>女!H40</f>
        <v>0</v>
      </c>
      <c r="I90" s="97" t="str">
        <f>女!I40</f>
        <v>北海道</v>
      </c>
      <c r="J90" s="97">
        <f>女!J40</f>
        <v>0</v>
      </c>
      <c r="K90" s="97">
        <f>女!K40</f>
        <v>0</v>
      </c>
      <c r="L90" s="97">
        <f>女!L40</f>
        <v>0</v>
      </c>
      <c r="M90" s="97">
        <f>女!M40</f>
        <v>0</v>
      </c>
      <c r="N90" s="97">
        <f>女!N40</f>
        <v>0</v>
      </c>
      <c r="O90" s="97">
        <f>女!O40</f>
        <v>0</v>
      </c>
      <c r="P90" s="97">
        <f>女!P40</f>
        <v>0</v>
      </c>
      <c r="Q90" s="97">
        <f>女!Q40</f>
        <v>0</v>
      </c>
      <c r="R90" s="97">
        <f>女!R40</f>
        <v>0</v>
      </c>
      <c r="S90" s="97">
        <f>女!S40</f>
        <v>0</v>
      </c>
      <c r="T90" s="97">
        <f>女!T40</f>
        <v>0</v>
      </c>
      <c r="U90" s="97">
        <f>女!U40</f>
        <v>0</v>
      </c>
      <c r="V90" s="97">
        <f>女!V40</f>
        <v>0</v>
      </c>
      <c r="W90" s="97">
        <f>女!W40</f>
        <v>0</v>
      </c>
    </row>
    <row r="91" spans="1:23">
      <c r="A91" s="97">
        <f>女!A41</f>
        <v>37</v>
      </c>
      <c r="B91" s="97" t="str">
        <f>女!B41</f>
        <v>〇</v>
      </c>
      <c r="C91" s="97">
        <f>女!C41</f>
        <v>0</v>
      </c>
      <c r="D91" s="97">
        <f>女!D41</f>
        <v>0</v>
      </c>
      <c r="E91" s="97">
        <f>女!E41</f>
        <v>0</v>
      </c>
      <c r="F91" s="97" t="str">
        <f>女!F41</f>
        <v>女</v>
      </c>
      <c r="G91" s="97" t="str">
        <f>女!G41</f>
        <v>『A組』女</v>
      </c>
      <c r="H91" s="97">
        <f>女!H41</f>
        <v>0</v>
      </c>
      <c r="I91" s="97" t="str">
        <f>女!I41</f>
        <v>北海道</v>
      </c>
      <c r="J91" s="97">
        <f>女!J41</f>
        <v>0</v>
      </c>
      <c r="K91" s="97">
        <f>女!K41</f>
        <v>0</v>
      </c>
      <c r="L91" s="97">
        <f>女!L41</f>
        <v>0</v>
      </c>
      <c r="M91" s="97">
        <f>女!M41</f>
        <v>0</v>
      </c>
      <c r="N91" s="97">
        <f>女!N41</f>
        <v>0</v>
      </c>
      <c r="O91" s="97">
        <f>女!O41</f>
        <v>0</v>
      </c>
      <c r="P91" s="97">
        <f>女!P41</f>
        <v>0</v>
      </c>
      <c r="Q91" s="97">
        <f>女!Q41</f>
        <v>0</v>
      </c>
      <c r="R91" s="97">
        <f>女!R41</f>
        <v>0</v>
      </c>
      <c r="S91" s="97">
        <f>女!S41</f>
        <v>0</v>
      </c>
      <c r="T91" s="97">
        <f>女!T41</f>
        <v>0</v>
      </c>
      <c r="U91" s="97">
        <f>女!U41</f>
        <v>0</v>
      </c>
      <c r="V91" s="97">
        <f>女!V41</f>
        <v>0</v>
      </c>
      <c r="W91" s="97">
        <f>女!W41</f>
        <v>0</v>
      </c>
    </row>
    <row r="92" spans="1:23">
      <c r="A92" s="97">
        <f>女!A42</f>
        <v>38</v>
      </c>
      <c r="B92" s="97" t="str">
        <f>女!B42</f>
        <v>〇</v>
      </c>
      <c r="C92" s="97">
        <f>女!C42</f>
        <v>0</v>
      </c>
      <c r="D92" s="97">
        <f>女!D42</f>
        <v>0</v>
      </c>
      <c r="E92" s="97">
        <f>女!E42</f>
        <v>0</v>
      </c>
      <c r="F92" s="97" t="str">
        <f>女!F42</f>
        <v>女</v>
      </c>
      <c r="G92" s="97" t="str">
        <f>女!G42</f>
        <v>『A組』女</v>
      </c>
      <c r="H92" s="97">
        <f>女!H42</f>
        <v>0</v>
      </c>
      <c r="I92" s="97" t="str">
        <f>女!I42</f>
        <v>北海道</v>
      </c>
      <c r="J92" s="97">
        <f>女!J42</f>
        <v>0</v>
      </c>
      <c r="K92" s="97">
        <f>女!K42</f>
        <v>0</v>
      </c>
      <c r="L92" s="97">
        <f>女!L42</f>
        <v>0</v>
      </c>
      <c r="M92" s="97">
        <f>女!M42</f>
        <v>0</v>
      </c>
      <c r="N92" s="97">
        <f>女!N42</f>
        <v>0</v>
      </c>
      <c r="O92" s="97">
        <f>女!O42</f>
        <v>0</v>
      </c>
      <c r="P92" s="97">
        <f>女!P42</f>
        <v>0</v>
      </c>
      <c r="Q92" s="97">
        <f>女!Q42</f>
        <v>0</v>
      </c>
      <c r="R92" s="97">
        <f>女!R42</f>
        <v>0</v>
      </c>
      <c r="S92" s="97">
        <f>女!S42</f>
        <v>0</v>
      </c>
      <c r="T92" s="97">
        <f>女!T42</f>
        <v>0</v>
      </c>
      <c r="U92" s="97">
        <f>女!U42</f>
        <v>0</v>
      </c>
      <c r="V92" s="97">
        <f>女!V42</f>
        <v>0</v>
      </c>
      <c r="W92" s="97">
        <f>女!W42</f>
        <v>0</v>
      </c>
    </row>
    <row r="93" spans="1:23">
      <c r="A93" s="97">
        <f>女!A43</f>
        <v>39</v>
      </c>
      <c r="B93" s="97" t="str">
        <f>女!B43</f>
        <v>〇</v>
      </c>
      <c r="C93" s="97">
        <f>女!C43</f>
        <v>0</v>
      </c>
      <c r="D93" s="97">
        <f>女!D43</f>
        <v>0</v>
      </c>
      <c r="E93" s="97">
        <f>女!E43</f>
        <v>0</v>
      </c>
      <c r="F93" s="97" t="str">
        <f>女!F43</f>
        <v>女</v>
      </c>
      <c r="G93" s="97" t="str">
        <f>女!G43</f>
        <v>『A組』女</v>
      </c>
      <c r="H93" s="97">
        <f>女!H43</f>
        <v>0</v>
      </c>
      <c r="I93" s="97" t="str">
        <f>女!I43</f>
        <v>北海道</v>
      </c>
      <c r="J93" s="97">
        <f>女!J43</f>
        <v>0</v>
      </c>
      <c r="K93" s="97">
        <f>女!K43</f>
        <v>0</v>
      </c>
      <c r="L93" s="97">
        <f>女!L43</f>
        <v>0</v>
      </c>
      <c r="M93" s="97">
        <f>女!M43</f>
        <v>0</v>
      </c>
      <c r="N93" s="97">
        <f>女!N43</f>
        <v>0</v>
      </c>
      <c r="O93" s="97">
        <f>女!O43</f>
        <v>0</v>
      </c>
      <c r="P93" s="97">
        <f>女!P43</f>
        <v>0</v>
      </c>
      <c r="Q93" s="97">
        <f>女!Q43</f>
        <v>0</v>
      </c>
      <c r="R93" s="97">
        <f>女!R43</f>
        <v>0</v>
      </c>
      <c r="S93" s="97">
        <f>女!S43</f>
        <v>0</v>
      </c>
      <c r="T93" s="97">
        <f>女!T43</f>
        <v>0</v>
      </c>
      <c r="U93" s="97">
        <f>女!U43</f>
        <v>0</v>
      </c>
      <c r="V93" s="97">
        <f>女!V43</f>
        <v>0</v>
      </c>
      <c r="W93" s="97">
        <f>女!W43</f>
        <v>0</v>
      </c>
    </row>
    <row r="94" spans="1:23">
      <c r="A94" s="97">
        <f>女!A44</f>
        <v>40</v>
      </c>
      <c r="B94" s="97" t="str">
        <f>女!B44</f>
        <v>〇</v>
      </c>
      <c r="C94" s="97">
        <f>女!C44</f>
        <v>0</v>
      </c>
      <c r="D94" s="97">
        <f>女!D44</f>
        <v>0</v>
      </c>
      <c r="E94" s="97">
        <f>女!E44</f>
        <v>0</v>
      </c>
      <c r="F94" s="97" t="str">
        <f>女!F44</f>
        <v>女</v>
      </c>
      <c r="G94" s="97" t="str">
        <f>女!G44</f>
        <v>『A組』女</v>
      </c>
      <c r="H94" s="97">
        <f>女!H44</f>
        <v>0</v>
      </c>
      <c r="I94" s="97" t="str">
        <f>女!I44</f>
        <v>北海道</v>
      </c>
      <c r="J94" s="97">
        <f>女!J44</f>
        <v>0</v>
      </c>
      <c r="K94" s="97">
        <f>女!K44</f>
        <v>0</v>
      </c>
      <c r="L94" s="97">
        <f>女!L44</f>
        <v>0</v>
      </c>
      <c r="M94" s="97">
        <f>女!M44</f>
        <v>0</v>
      </c>
      <c r="N94" s="97">
        <f>女!N44</f>
        <v>0</v>
      </c>
      <c r="O94" s="97">
        <f>女!O44</f>
        <v>0</v>
      </c>
      <c r="P94" s="97">
        <f>女!P44</f>
        <v>0</v>
      </c>
      <c r="Q94" s="97">
        <f>女!Q44</f>
        <v>0</v>
      </c>
      <c r="R94" s="97">
        <f>女!R44</f>
        <v>0</v>
      </c>
      <c r="S94" s="97">
        <f>女!S44</f>
        <v>0</v>
      </c>
      <c r="T94" s="97">
        <f>女!T44</f>
        <v>0</v>
      </c>
      <c r="U94" s="97">
        <f>女!U44</f>
        <v>0</v>
      </c>
      <c r="V94" s="97">
        <f>女!V44</f>
        <v>0</v>
      </c>
      <c r="W94" s="97">
        <f>女!W44</f>
        <v>0</v>
      </c>
    </row>
    <row r="95" spans="1:23">
      <c r="A95" s="97">
        <f>女!A45</f>
        <v>41</v>
      </c>
      <c r="B95" s="97" t="str">
        <f>女!B45</f>
        <v>〇</v>
      </c>
      <c r="C95" s="97">
        <f>女!C45</f>
        <v>0</v>
      </c>
      <c r="D95" s="97">
        <f>女!D45</f>
        <v>0</v>
      </c>
      <c r="E95" s="97">
        <f>女!E45</f>
        <v>0</v>
      </c>
      <c r="F95" s="97" t="str">
        <f>女!F45</f>
        <v>女</v>
      </c>
      <c r="G95" s="97" t="str">
        <f>女!G45</f>
        <v>『A組』女</v>
      </c>
      <c r="H95" s="97">
        <f>女!H45</f>
        <v>0</v>
      </c>
      <c r="I95" s="97" t="str">
        <f>女!I45</f>
        <v>北海道</v>
      </c>
      <c r="J95" s="97">
        <f>女!J45</f>
        <v>0</v>
      </c>
      <c r="K95" s="97">
        <f>女!K45</f>
        <v>0</v>
      </c>
      <c r="L95" s="97">
        <f>女!L45</f>
        <v>0</v>
      </c>
      <c r="M95" s="97">
        <f>女!M45</f>
        <v>0</v>
      </c>
      <c r="N95" s="97">
        <f>女!N45</f>
        <v>0</v>
      </c>
      <c r="O95" s="97">
        <f>女!O45</f>
        <v>0</v>
      </c>
      <c r="P95" s="97">
        <f>女!P45</f>
        <v>0</v>
      </c>
      <c r="Q95" s="97">
        <f>女!Q45</f>
        <v>0</v>
      </c>
      <c r="R95" s="97">
        <f>女!R45</f>
        <v>0</v>
      </c>
      <c r="S95" s="97">
        <f>女!S45</f>
        <v>0</v>
      </c>
      <c r="T95" s="97">
        <f>女!T45</f>
        <v>0</v>
      </c>
      <c r="U95" s="97">
        <f>女!U45</f>
        <v>0</v>
      </c>
      <c r="V95" s="97">
        <f>女!V45</f>
        <v>0</v>
      </c>
      <c r="W95" s="97">
        <f>女!W45</f>
        <v>0</v>
      </c>
    </row>
    <row r="96" spans="1:23">
      <c r="A96" s="97">
        <f>女!A46</f>
        <v>42</v>
      </c>
      <c r="B96" s="97" t="str">
        <f>女!B46</f>
        <v>〇</v>
      </c>
      <c r="C96" s="97">
        <f>女!C46</f>
        <v>0</v>
      </c>
      <c r="D96" s="97">
        <f>女!D46</f>
        <v>0</v>
      </c>
      <c r="E96" s="97">
        <f>女!E46</f>
        <v>0</v>
      </c>
      <c r="F96" s="97" t="str">
        <f>女!F46</f>
        <v>女</v>
      </c>
      <c r="G96" s="97" t="str">
        <f>女!G46</f>
        <v>『A組』女</v>
      </c>
      <c r="H96" s="97">
        <f>女!H46</f>
        <v>0</v>
      </c>
      <c r="I96" s="97" t="str">
        <f>女!I46</f>
        <v>北海道</v>
      </c>
      <c r="J96" s="97">
        <f>女!J46</f>
        <v>0</v>
      </c>
      <c r="K96" s="97">
        <f>女!K46</f>
        <v>0</v>
      </c>
      <c r="L96" s="97">
        <f>女!L46</f>
        <v>0</v>
      </c>
      <c r="M96" s="97">
        <f>女!M46</f>
        <v>0</v>
      </c>
      <c r="N96" s="97">
        <f>女!N46</f>
        <v>0</v>
      </c>
      <c r="O96" s="97">
        <f>女!O46</f>
        <v>0</v>
      </c>
      <c r="P96" s="97">
        <f>女!P46</f>
        <v>0</v>
      </c>
      <c r="Q96" s="97">
        <f>女!Q46</f>
        <v>0</v>
      </c>
      <c r="R96" s="97">
        <f>女!R46</f>
        <v>0</v>
      </c>
      <c r="S96" s="97">
        <f>女!S46</f>
        <v>0</v>
      </c>
      <c r="T96" s="97">
        <f>女!T46</f>
        <v>0</v>
      </c>
      <c r="U96" s="97">
        <f>女!U46</f>
        <v>0</v>
      </c>
      <c r="V96" s="97">
        <f>女!V46</f>
        <v>0</v>
      </c>
      <c r="W96" s="97">
        <f>女!W46</f>
        <v>0</v>
      </c>
    </row>
    <row r="97" spans="1:23">
      <c r="A97" s="97">
        <f>女!A47</f>
        <v>43</v>
      </c>
      <c r="B97" s="97" t="str">
        <f>女!B47</f>
        <v>〇</v>
      </c>
      <c r="C97" s="97">
        <f>女!C47</f>
        <v>0</v>
      </c>
      <c r="D97" s="97">
        <f>女!D47</f>
        <v>0</v>
      </c>
      <c r="E97" s="97">
        <f>女!E47</f>
        <v>0</v>
      </c>
      <c r="F97" s="97" t="str">
        <f>女!F47</f>
        <v>女</v>
      </c>
      <c r="G97" s="97" t="str">
        <f>女!G47</f>
        <v>『A組』女</v>
      </c>
      <c r="H97" s="97">
        <f>女!H47</f>
        <v>0</v>
      </c>
      <c r="I97" s="97" t="str">
        <f>女!I47</f>
        <v>北海道</v>
      </c>
      <c r="J97" s="97">
        <f>女!J47</f>
        <v>0</v>
      </c>
      <c r="K97" s="97">
        <f>女!K47</f>
        <v>0</v>
      </c>
      <c r="L97" s="97">
        <f>女!L47</f>
        <v>0</v>
      </c>
      <c r="M97" s="97">
        <f>女!M47</f>
        <v>0</v>
      </c>
      <c r="N97" s="97">
        <f>女!N47</f>
        <v>0</v>
      </c>
      <c r="O97" s="97">
        <f>女!O47</f>
        <v>0</v>
      </c>
      <c r="P97" s="97">
        <f>女!P47</f>
        <v>0</v>
      </c>
      <c r="Q97" s="97">
        <f>女!Q47</f>
        <v>0</v>
      </c>
      <c r="R97" s="97">
        <f>女!R47</f>
        <v>0</v>
      </c>
      <c r="S97" s="97">
        <f>女!S47</f>
        <v>0</v>
      </c>
      <c r="T97" s="97">
        <f>女!T47</f>
        <v>0</v>
      </c>
      <c r="U97" s="97">
        <f>女!U47</f>
        <v>0</v>
      </c>
      <c r="V97" s="97">
        <f>女!V47</f>
        <v>0</v>
      </c>
      <c r="W97" s="97">
        <f>女!W47</f>
        <v>0</v>
      </c>
    </row>
    <row r="98" spans="1:23">
      <c r="A98" s="97">
        <f>女!A48</f>
        <v>44</v>
      </c>
      <c r="B98" s="97" t="str">
        <f>女!B48</f>
        <v>〇</v>
      </c>
      <c r="C98" s="97">
        <f>女!C48</f>
        <v>0</v>
      </c>
      <c r="D98" s="97">
        <f>女!D48</f>
        <v>0</v>
      </c>
      <c r="E98" s="97">
        <f>女!E48</f>
        <v>0</v>
      </c>
      <c r="F98" s="97" t="str">
        <f>女!F48</f>
        <v>女</v>
      </c>
      <c r="G98" s="97" t="str">
        <f>女!G48</f>
        <v>『A組』女</v>
      </c>
      <c r="H98" s="97">
        <f>女!H48</f>
        <v>0</v>
      </c>
      <c r="I98" s="97" t="str">
        <f>女!I48</f>
        <v>北海道</v>
      </c>
      <c r="J98" s="97">
        <f>女!J48</f>
        <v>0</v>
      </c>
      <c r="K98" s="97">
        <f>女!K48</f>
        <v>0</v>
      </c>
      <c r="L98" s="97">
        <f>女!L48</f>
        <v>0</v>
      </c>
      <c r="M98" s="97">
        <f>女!M48</f>
        <v>0</v>
      </c>
      <c r="N98" s="97">
        <f>女!N48</f>
        <v>0</v>
      </c>
      <c r="O98" s="97">
        <f>女!O48</f>
        <v>0</v>
      </c>
      <c r="P98" s="97">
        <f>女!P48</f>
        <v>0</v>
      </c>
      <c r="Q98" s="97">
        <f>女!Q48</f>
        <v>0</v>
      </c>
      <c r="R98" s="97">
        <f>女!R48</f>
        <v>0</v>
      </c>
      <c r="S98" s="97">
        <f>女!S48</f>
        <v>0</v>
      </c>
      <c r="T98" s="97">
        <f>女!T48</f>
        <v>0</v>
      </c>
      <c r="U98" s="97">
        <f>女!U48</f>
        <v>0</v>
      </c>
      <c r="V98" s="97">
        <f>女!V48</f>
        <v>0</v>
      </c>
      <c r="W98" s="97">
        <f>女!W48</f>
        <v>0</v>
      </c>
    </row>
    <row r="99" spans="1:23">
      <c r="A99" s="97">
        <f>女!A49</f>
        <v>45</v>
      </c>
      <c r="B99" s="97" t="str">
        <f>女!B49</f>
        <v>〇</v>
      </c>
      <c r="C99" s="97">
        <f>女!C49</f>
        <v>0</v>
      </c>
      <c r="D99" s="97">
        <f>女!D49</f>
        <v>0</v>
      </c>
      <c r="E99" s="97">
        <f>女!E49</f>
        <v>0</v>
      </c>
      <c r="F99" s="97" t="str">
        <f>女!F49</f>
        <v>女</v>
      </c>
      <c r="G99" s="97" t="str">
        <f>女!G49</f>
        <v>『A組』女</v>
      </c>
      <c r="H99" s="97">
        <f>女!H49</f>
        <v>0</v>
      </c>
      <c r="I99" s="97" t="str">
        <f>女!I49</f>
        <v>北海道</v>
      </c>
      <c r="J99" s="97">
        <f>女!J49</f>
        <v>0</v>
      </c>
      <c r="K99" s="97">
        <f>女!K49</f>
        <v>0</v>
      </c>
      <c r="L99" s="97">
        <f>女!L49</f>
        <v>0</v>
      </c>
      <c r="M99" s="97">
        <f>女!M49</f>
        <v>0</v>
      </c>
      <c r="N99" s="97">
        <f>女!N49</f>
        <v>0</v>
      </c>
      <c r="O99" s="97">
        <f>女!O49</f>
        <v>0</v>
      </c>
      <c r="P99" s="97">
        <f>女!P49</f>
        <v>0</v>
      </c>
      <c r="Q99" s="97">
        <f>女!Q49</f>
        <v>0</v>
      </c>
      <c r="R99" s="97">
        <f>女!R49</f>
        <v>0</v>
      </c>
      <c r="S99" s="97">
        <f>女!S49</f>
        <v>0</v>
      </c>
      <c r="T99" s="97">
        <f>女!T49</f>
        <v>0</v>
      </c>
      <c r="U99" s="97">
        <f>女!U49</f>
        <v>0</v>
      </c>
      <c r="V99" s="97">
        <f>女!V49</f>
        <v>0</v>
      </c>
      <c r="W99" s="97">
        <f>女!W49</f>
        <v>0</v>
      </c>
    </row>
    <row r="100" spans="1:23">
      <c r="A100" s="97">
        <f>女!A50</f>
        <v>46</v>
      </c>
      <c r="B100" s="97" t="str">
        <f>女!B50</f>
        <v>〇</v>
      </c>
      <c r="C100" s="97">
        <f>女!C50</f>
        <v>0</v>
      </c>
      <c r="D100" s="97">
        <f>女!D50</f>
        <v>0</v>
      </c>
      <c r="E100" s="97">
        <f>女!E50</f>
        <v>0</v>
      </c>
      <c r="F100" s="97" t="str">
        <f>女!F50</f>
        <v>女</v>
      </c>
      <c r="G100" s="97" t="str">
        <f>女!G50</f>
        <v>『A組』女</v>
      </c>
      <c r="H100" s="97">
        <f>女!H50</f>
        <v>0</v>
      </c>
      <c r="I100" s="97" t="str">
        <f>女!I50</f>
        <v>北海道</v>
      </c>
      <c r="J100" s="97">
        <f>女!J50</f>
        <v>0</v>
      </c>
      <c r="K100" s="97">
        <f>女!K50</f>
        <v>0</v>
      </c>
      <c r="L100" s="97">
        <f>女!L50</f>
        <v>0</v>
      </c>
      <c r="M100" s="97">
        <f>女!M50</f>
        <v>0</v>
      </c>
      <c r="N100" s="97">
        <f>女!N50</f>
        <v>0</v>
      </c>
      <c r="O100" s="97">
        <f>女!O50</f>
        <v>0</v>
      </c>
      <c r="P100" s="97">
        <f>女!P50</f>
        <v>0</v>
      </c>
      <c r="Q100" s="97">
        <f>女!Q50</f>
        <v>0</v>
      </c>
      <c r="R100" s="97">
        <f>女!R50</f>
        <v>0</v>
      </c>
      <c r="S100" s="97">
        <f>女!S50</f>
        <v>0</v>
      </c>
      <c r="T100" s="97">
        <f>女!T50</f>
        <v>0</v>
      </c>
      <c r="U100" s="97">
        <f>女!U50</f>
        <v>0</v>
      </c>
      <c r="V100" s="97">
        <f>女!V50</f>
        <v>0</v>
      </c>
      <c r="W100" s="97">
        <f>女!W50</f>
        <v>0</v>
      </c>
    </row>
    <row r="101" spans="1:23">
      <c r="A101" s="97">
        <f>女!A51</f>
        <v>47</v>
      </c>
      <c r="B101" s="97" t="str">
        <f>女!B51</f>
        <v>〇</v>
      </c>
      <c r="C101" s="97">
        <f>女!C51</f>
        <v>0</v>
      </c>
      <c r="D101" s="97">
        <f>女!D51</f>
        <v>0</v>
      </c>
      <c r="E101" s="97">
        <f>女!E51</f>
        <v>0</v>
      </c>
      <c r="F101" s="97" t="str">
        <f>女!F51</f>
        <v>女</v>
      </c>
      <c r="G101" s="97" t="str">
        <f>女!G51</f>
        <v>『A組』女</v>
      </c>
      <c r="H101" s="97">
        <f>女!H51</f>
        <v>0</v>
      </c>
      <c r="I101" s="97" t="str">
        <f>女!I51</f>
        <v>北海道</v>
      </c>
      <c r="J101" s="97">
        <f>女!J51</f>
        <v>0</v>
      </c>
      <c r="K101" s="97">
        <f>女!K51</f>
        <v>0</v>
      </c>
      <c r="L101" s="97">
        <f>女!L51</f>
        <v>0</v>
      </c>
      <c r="M101" s="97">
        <f>女!M51</f>
        <v>0</v>
      </c>
      <c r="N101" s="97">
        <f>女!N51</f>
        <v>0</v>
      </c>
      <c r="O101" s="97">
        <f>女!O51</f>
        <v>0</v>
      </c>
      <c r="P101" s="97">
        <f>女!P51</f>
        <v>0</v>
      </c>
      <c r="Q101" s="97">
        <f>女!Q51</f>
        <v>0</v>
      </c>
      <c r="R101" s="97">
        <f>女!R51</f>
        <v>0</v>
      </c>
      <c r="S101" s="97">
        <f>女!S51</f>
        <v>0</v>
      </c>
      <c r="T101" s="97">
        <f>女!T51</f>
        <v>0</v>
      </c>
      <c r="U101" s="97">
        <f>女!U51</f>
        <v>0</v>
      </c>
      <c r="V101" s="97">
        <f>女!V51</f>
        <v>0</v>
      </c>
      <c r="W101" s="97">
        <f>女!W51</f>
        <v>0</v>
      </c>
    </row>
    <row r="102" spans="1:23">
      <c r="A102" s="97">
        <f>女!A52</f>
        <v>48</v>
      </c>
      <c r="B102" s="97" t="str">
        <f>女!B52</f>
        <v>〇</v>
      </c>
      <c r="C102" s="97">
        <f>女!C52</f>
        <v>0</v>
      </c>
      <c r="D102" s="97">
        <f>女!D52</f>
        <v>0</v>
      </c>
      <c r="E102" s="97">
        <f>女!E52</f>
        <v>0</v>
      </c>
      <c r="F102" s="97" t="str">
        <f>女!F52</f>
        <v>女</v>
      </c>
      <c r="G102" s="97" t="str">
        <f>女!G52</f>
        <v>『A組』女</v>
      </c>
      <c r="H102" s="97">
        <f>女!H52</f>
        <v>0</v>
      </c>
      <c r="I102" s="97" t="str">
        <f>女!I52</f>
        <v>北海道</v>
      </c>
      <c r="J102" s="97">
        <f>女!J52</f>
        <v>0</v>
      </c>
      <c r="K102" s="97">
        <f>女!K52</f>
        <v>0</v>
      </c>
      <c r="L102" s="97">
        <f>女!L52</f>
        <v>0</v>
      </c>
      <c r="M102" s="97">
        <f>女!M52</f>
        <v>0</v>
      </c>
      <c r="N102" s="97">
        <f>女!N52</f>
        <v>0</v>
      </c>
      <c r="O102" s="97">
        <f>女!O52</f>
        <v>0</v>
      </c>
      <c r="P102" s="97">
        <f>女!P52</f>
        <v>0</v>
      </c>
      <c r="Q102" s="97">
        <f>女!Q52</f>
        <v>0</v>
      </c>
      <c r="R102" s="97">
        <f>女!R52</f>
        <v>0</v>
      </c>
      <c r="S102" s="97">
        <f>女!S52</f>
        <v>0</v>
      </c>
      <c r="T102" s="97">
        <f>女!T52</f>
        <v>0</v>
      </c>
      <c r="U102" s="97">
        <f>女!U52</f>
        <v>0</v>
      </c>
      <c r="V102" s="97">
        <f>女!V52</f>
        <v>0</v>
      </c>
      <c r="W102" s="97">
        <f>女!W52</f>
        <v>0</v>
      </c>
    </row>
    <row r="103" spans="1:23">
      <c r="A103" s="97">
        <f>女!A53</f>
        <v>49</v>
      </c>
      <c r="B103" s="97" t="str">
        <f>女!B53</f>
        <v>〇</v>
      </c>
      <c r="C103" s="97">
        <f>女!C53</f>
        <v>0</v>
      </c>
      <c r="D103" s="97">
        <f>女!D53</f>
        <v>0</v>
      </c>
      <c r="E103" s="97">
        <f>女!E53</f>
        <v>0</v>
      </c>
      <c r="F103" s="97" t="str">
        <f>女!F53</f>
        <v>女</v>
      </c>
      <c r="G103" s="97" t="str">
        <f>女!G53</f>
        <v>『A組』女</v>
      </c>
      <c r="H103" s="97">
        <f>女!H53</f>
        <v>0</v>
      </c>
      <c r="I103" s="97" t="str">
        <f>女!I53</f>
        <v>北海道</v>
      </c>
      <c r="J103" s="97">
        <f>女!J53</f>
        <v>0</v>
      </c>
      <c r="K103" s="97">
        <f>女!K53</f>
        <v>0</v>
      </c>
      <c r="L103" s="97">
        <f>女!L53</f>
        <v>0</v>
      </c>
      <c r="M103" s="97">
        <f>女!M53</f>
        <v>0</v>
      </c>
      <c r="N103" s="97">
        <f>女!N53</f>
        <v>0</v>
      </c>
      <c r="O103" s="97">
        <f>女!O53</f>
        <v>0</v>
      </c>
      <c r="P103" s="97">
        <f>女!P53</f>
        <v>0</v>
      </c>
      <c r="Q103" s="97">
        <f>女!Q53</f>
        <v>0</v>
      </c>
      <c r="R103" s="97">
        <f>女!R53</f>
        <v>0</v>
      </c>
      <c r="S103" s="97">
        <f>女!S53</f>
        <v>0</v>
      </c>
      <c r="T103" s="97">
        <f>女!T53</f>
        <v>0</v>
      </c>
      <c r="U103" s="97">
        <f>女!U53</f>
        <v>0</v>
      </c>
      <c r="V103" s="97">
        <f>女!V53</f>
        <v>0</v>
      </c>
      <c r="W103" s="97">
        <f>女!W53</f>
        <v>0</v>
      </c>
    </row>
    <row r="104" spans="1:23">
      <c r="A104" s="97">
        <f>女!A54</f>
        <v>50</v>
      </c>
      <c r="B104" s="97" t="str">
        <f>女!B54</f>
        <v>〇</v>
      </c>
      <c r="C104" s="97">
        <f>女!C54</f>
        <v>0</v>
      </c>
      <c r="D104" s="97">
        <f>女!D54</f>
        <v>0</v>
      </c>
      <c r="E104" s="97">
        <f>女!E54</f>
        <v>0</v>
      </c>
      <c r="F104" s="97" t="str">
        <f>女!F54</f>
        <v>女</v>
      </c>
      <c r="G104" s="97" t="str">
        <f>女!G54</f>
        <v>『A組』女</v>
      </c>
      <c r="H104" s="97">
        <f>女!H54</f>
        <v>0</v>
      </c>
      <c r="I104" s="97" t="str">
        <f>女!I54</f>
        <v>北海道</v>
      </c>
      <c r="J104" s="97">
        <f>女!J54</f>
        <v>0</v>
      </c>
      <c r="K104" s="97">
        <f>女!K54</f>
        <v>0</v>
      </c>
      <c r="L104" s="97">
        <f>女!L54</f>
        <v>0</v>
      </c>
      <c r="M104" s="97">
        <f>女!M54</f>
        <v>0</v>
      </c>
      <c r="N104" s="97">
        <f>女!N54</f>
        <v>0</v>
      </c>
      <c r="O104" s="97">
        <f>女!O54</f>
        <v>0</v>
      </c>
      <c r="P104" s="97">
        <f>女!P54</f>
        <v>0</v>
      </c>
      <c r="Q104" s="97">
        <f>女!Q54</f>
        <v>0</v>
      </c>
      <c r="R104" s="97">
        <f>女!R54</f>
        <v>0</v>
      </c>
      <c r="S104" s="97">
        <f>女!S54</f>
        <v>0</v>
      </c>
      <c r="T104" s="97">
        <f>女!T54</f>
        <v>0</v>
      </c>
      <c r="U104" s="97">
        <f>女!U54</f>
        <v>0</v>
      </c>
      <c r="V104" s="97">
        <f>女!V54</f>
        <v>0</v>
      </c>
      <c r="W104" s="97">
        <f>女!W54</f>
        <v>0</v>
      </c>
    </row>
    <row r="105" spans="1:23">
      <c r="B105" s="52"/>
    </row>
    <row r="106" spans="1:23">
      <c r="B106" s="52"/>
    </row>
    <row r="107" spans="1:23">
      <c r="B107" s="52"/>
    </row>
    <row r="108" spans="1:23">
      <c r="B108" s="52"/>
    </row>
    <row r="109" spans="1:23">
      <c r="B109" s="52"/>
    </row>
    <row r="110" spans="1:23">
      <c r="B110" s="52"/>
    </row>
    <row r="111" spans="1:23">
      <c r="B111" s="52"/>
    </row>
    <row r="112" spans="1:23">
      <c r="B112" s="52"/>
    </row>
    <row r="113" spans="2:2">
      <c r="B113" s="52"/>
    </row>
    <row r="114" spans="2:2">
      <c r="B114" s="52"/>
    </row>
    <row r="115" spans="2:2">
      <c r="B115" s="52"/>
    </row>
    <row r="116" spans="2:2">
      <c r="B116" s="52"/>
    </row>
    <row r="117" spans="2:2">
      <c r="B117" s="52"/>
    </row>
    <row r="118" spans="2:2">
      <c r="B118" s="52"/>
    </row>
    <row r="119" spans="2:2">
      <c r="B119" s="52"/>
    </row>
    <row r="120" spans="2:2">
      <c r="B120" s="52"/>
    </row>
    <row r="121" spans="2:2">
      <c r="B121" s="52"/>
    </row>
    <row r="122" spans="2:2">
      <c r="B122" s="52"/>
    </row>
    <row r="123" spans="2:2">
      <c r="B123" s="52"/>
    </row>
    <row r="124" spans="2:2">
      <c r="B124" s="52"/>
    </row>
    <row r="125" spans="2:2">
      <c r="B125" s="52"/>
    </row>
    <row r="126" spans="2:2">
      <c r="B126" s="52"/>
    </row>
    <row r="127" spans="2:2">
      <c r="B127" s="52"/>
    </row>
    <row r="128" spans="2:2">
      <c r="B128" s="52"/>
    </row>
    <row r="129" spans="2:2">
      <c r="B129" s="52"/>
    </row>
    <row r="130" spans="2:2">
      <c r="B130" s="52"/>
    </row>
    <row r="131" spans="2:2">
      <c r="B131" s="52"/>
    </row>
    <row r="132" spans="2:2">
      <c r="B132" s="52"/>
    </row>
    <row r="133" spans="2:2">
      <c r="B133" s="52"/>
    </row>
    <row r="134" spans="2:2">
      <c r="B134" s="52"/>
    </row>
    <row r="135" spans="2:2">
      <c r="B135" s="52"/>
    </row>
    <row r="136" spans="2:2">
      <c r="B136" s="52"/>
    </row>
  </sheetData>
  <mergeCells count="2">
    <mergeCell ref="A1:B1"/>
    <mergeCell ref="C1:F1"/>
  </mergeCells>
  <phoneticPr fontId="1"/>
  <pageMargins left="0.7" right="0.7" top="0.75" bottom="0.75" header="0.3" footer="0.3"/>
  <pageSetup paperSize="9" scale="56" orientation="portrait" horizontalDpi="4294967293"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B21"/>
  <sheetViews>
    <sheetView view="pageBreakPreview" topLeftCell="A7" zoomScaleNormal="100" zoomScaleSheetLayoutView="100" workbookViewId="0">
      <selection activeCell="L17" sqref="L17"/>
    </sheetView>
  </sheetViews>
  <sheetFormatPr defaultRowHeight="13"/>
  <cols>
    <col min="3" max="5" width="6.90625" customWidth="1"/>
    <col min="6" max="6" width="5.7265625" customWidth="1"/>
    <col min="7" max="7" width="6.26953125" customWidth="1"/>
    <col min="10" max="14" width="6.90625" customWidth="1"/>
    <col min="15" max="15" width="7.81640625" bestFit="1" customWidth="1"/>
  </cols>
  <sheetData>
    <row r="1" spans="1:28" ht="56" thickBot="1">
      <c r="A1" s="240" t="e">
        <f>#REF!&amp;"開催"</f>
        <v>#REF!</v>
      </c>
      <c r="B1" s="240"/>
      <c r="C1" s="240"/>
      <c r="D1" s="240"/>
      <c r="E1" s="240"/>
      <c r="F1" s="240"/>
      <c r="G1" s="240"/>
      <c r="H1" s="240"/>
      <c r="I1" s="231" t="s">
        <v>22</v>
      </c>
      <c r="J1" s="241"/>
      <c r="K1" s="242" t="str">
        <f>総括!L1</f>
        <v>*</v>
      </c>
      <c r="L1" s="242"/>
      <c r="M1" s="242"/>
      <c r="N1" s="242"/>
      <c r="O1" s="243"/>
    </row>
    <row r="2" spans="1:28" ht="6" customHeight="1">
      <c r="A2" s="20"/>
      <c r="B2" s="20"/>
      <c r="C2" s="20"/>
      <c r="D2" s="20"/>
      <c r="E2" s="20"/>
      <c r="F2" s="20"/>
      <c r="G2" s="20"/>
      <c r="H2" s="20"/>
      <c r="I2" s="4"/>
      <c r="J2" s="4"/>
      <c r="K2" s="4"/>
      <c r="L2" s="4"/>
      <c r="M2" s="4"/>
      <c r="N2" s="4"/>
      <c r="O2" s="4"/>
    </row>
    <row r="3" spans="1:28" ht="37.15" customHeight="1">
      <c r="A3" s="244" t="s">
        <v>33</v>
      </c>
      <c r="B3" s="245"/>
      <c r="C3" s="245"/>
      <c r="D3" s="246"/>
      <c r="E3" s="177">
        <f>総括!F12</f>
        <v>0</v>
      </c>
      <c r="F3" s="247"/>
      <c r="G3" s="247"/>
      <c r="H3" s="247"/>
      <c r="I3" s="247"/>
      <c r="J3" s="247"/>
      <c r="K3" s="248" t="s">
        <v>25</v>
      </c>
      <c r="L3" s="248"/>
      <c r="M3" s="248"/>
      <c r="N3" s="248"/>
      <c r="O3" s="248"/>
    </row>
    <row r="4" spans="1:28" ht="37.15" customHeight="1">
      <c r="A4" s="251" t="s">
        <v>174</v>
      </c>
      <c r="B4" s="251"/>
      <c r="C4" s="251"/>
      <c r="D4" s="251"/>
      <c r="E4" s="247">
        <f>総括!B14</f>
        <v>0</v>
      </c>
      <c r="F4" s="247"/>
      <c r="G4" s="247"/>
      <c r="H4" s="247"/>
      <c r="I4" s="247"/>
      <c r="J4" s="252"/>
      <c r="K4" s="177">
        <f>総括!B9</f>
        <v>0</v>
      </c>
      <c r="L4" s="247"/>
      <c r="M4" s="247"/>
      <c r="N4" s="252"/>
      <c r="O4" s="21" t="s">
        <v>175</v>
      </c>
    </row>
    <row r="5" spans="1:28" ht="9" customHeight="1">
      <c r="A5" s="87"/>
      <c r="B5" s="87"/>
      <c r="C5" s="87"/>
      <c r="D5" s="87"/>
      <c r="E5" s="88"/>
      <c r="F5" s="88"/>
      <c r="G5" s="88"/>
      <c r="H5" s="88"/>
      <c r="I5" s="88"/>
      <c r="J5" s="88"/>
      <c r="K5" s="88"/>
      <c r="L5" s="88"/>
      <c r="M5" s="88"/>
      <c r="N5" s="88"/>
      <c r="O5" s="89"/>
    </row>
    <row r="6" spans="1:28" ht="14">
      <c r="A6" s="98" t="s">
        <v>244</v>
      </c>
      <c r="B6" s="99"/>
      <c r="C6" s="99"/>
      <c r="D6" s="99"/>
      <c r="E6" s="100"/>
      <c r="F6" s="100"/>
      <c r="G6" s="100"/>
      <c r="H6" s="100"/>
      <c r="I6" s="100"/>
      <c r="J6" s="100"/>
      <c r="K6" s="100"/>
      <c r="L6" s="100"/>
      <c r="M6" s="100"/>
      <c r="N6" s="100"/>
      <c r="O6" s="101"/>
    </row>
    <row r="7" spans="1:28" ht="14.25" customHeight="1">
      <c r="A7" s="257" t="s">
        <v>227</v>
      </c>
      <c r="B7" s="257" t="s">
        <v>228</v>
      </c>
      <c r="C7" s="259" t="s">
        <v>229</v>
      </c>
      <c r="D7" s="260"/>
      <c r="E7" s="260"/>
      <c r="F7" s="261"/>
      <c r="G7" s="265" t="s">
        <v>230</v>
      </c>
      <c r="H7" s="90" t="s">
        <v>231</v>
      </c>
      <c r="I7" s="90"/>
      <c r="J7" s="90" t="s">
        <v>232</v>
      </c>
      <c r="K7" s="90"/>
      <c r="L7" s="90" t="s">
        <v>281</v>
      </c>
      <c r="M7" s="90"/>
      <c r="N7" s="90" t="s">
        <v>233</v>
      </c>
      <c r="O7" s="91"/>
      <c r="P7" s="90" t="s">
        <v>235</v>
      </c>
      <c r="Q7" s="91"/>
      <c r="R7" s="92" t="s">
        <v>236</v>
      </c>
      <c r="S7" s="92"/>
      <c r="T7" s="90" t="s">
        <v>238</v>
      </c>
      <c r="U7" s="91"/>
      <c r="V7" s="90" t="s">
        <v>239</v>
      </c>
      <c r="W7" s="91"/>
      <c r="X7" s="92" t="s">
        <v>240</v>
      </c>
      <c r="Y7" s="92"/>
      <c r="Z7" s="279" t="s">
        <v>241</v>
      </c>
      <c r="AA7" s="92" t="s">
        <v>242</v>
      </c>
      <c r="AB7" s="92"/>
    </row>
    <row r="8" spans="1:28" s="28" customFormat="1" ht="14.25" customHeight="1">
      <c r="A8" s="258"/>
      <c r="B8" s="258"/>
      <c r="C8" s="262"/>
      <c r="D8" s="263"/>
      <c r="E8" s="263"/>
      <c r="F8" s="264"/>
      <c r="G8" s="266"/>
      <c r="H8" s="81" t="s">
        <v>248</v>
      </c>
      <c r="I8" s="81">
        <v>500</v>
      </c>
      <c r="J8" s="81" t="s">
        <v>10</v>
      </c>
      <c r="K8" s="81">
        <v>500</v>
      </c>
      <c r="L8" s="81" t="str">
        <f>IF(総括!$B$24&lt;&gt;"","あり","なし")</f>
        <v>なし</v>
      </c>
      <c r="M8" s="81" t="str">
        <f>IF(総括!$B$24&lt;&gt;"","0","300")</f>
        <v>300</v>
      </c>
      <c r="N8" s="81" t="s">
        <v>234</v>
      </c>
      <c r="O8" s="21">
        <v>1000</v>
      </c>
      <c r="P8" s="81" t="s">
        <v>234</v>
      </c>
      <c r="Q8" s="21">
        <v>1500</v>
      </c>
      <c r="R8" s="93" t="s">
        <v>237</v>
      </c>
      <c r="S8" s="93">
        <v>1200</v>
      </c>
      <c r="T8" s="81" t="s">
        <v>234</v>
      </c>
      <c r="U8" s="21">
        <v>1000</v>
      </c>
      <c r="V8" s="81" t="s">
        <v>234</v>
      </c>
      <c r="W8" s="21">
        <v>1500</v>
      </c>
      <c r="X8" s="93" t="s">
        <v>237</v>
      </c>
      <c r="Y8" s="93">
        <v>1200</v>
      </c>
      <c r="Z8" s="280"/>
      <c r="AA8" s="93" t="s">
        <v>243</v>
      </c>
      <c r="AB8" s="93" t="s">
        <v>204</v>
      </c>
    </row>
    <row r="9" spans="1:28" s="20" customFormat="1" ht="37.15" customHeight="1">
      <c r="A9" s="109" t="str">
        <f>$K$1</f>
        <v>*</v>
      </c>
      <c r="B9" s="109">
        <f>$K$4</f>
        <v>0</v>
      </c>
      <c r="C9" s="189">
        <f>$E$3</f>
        <v>0</v>
      </c>
      <c r="D9" s="190"/>
      <c r="E9" s="190"/>
      <c r="F9" s="191"/>
      <c r="G9" s="102">
        <f>ROUNDUP((N9+P9+T9+V9)/3,0)</f>
        <v>0</v>
      </c>
      <c r="H9" s="102">
        <f>参加料!C10</f>
        <v>0</v>
      </c>
      <c r="I9" s="102">
        <f>H9*I8</f>
        <v>0</v>
      </c>
      <c r="J9" s="102">
        <f>参加料!D10</f>
        <v>0</v>
      </c>
      <c r="K9" s="102">
        <f>J9*K8</f>
        <v>0</v>
      </c>
      <c r="L9" s="102">
        <f>参加料!E14</f>
        <v>0</v>
      </c>
      <c r="M9" s="102">
        <f>L9*M8</f>
        <v>0</v>
      </c>
      <c r="N9" s="102">
        <f>参加料!C11</f>
        <v>0</v>
      </c>
      <c r="O9" s="103">
        <f>N9*O8</f>
        <v>0</v>
      </c>
      <c r="P9" s="24">
        <f>参加料!C12</f>
        <v>0</v>
      </c>
      <c r="Q9" s="24">
        <f>P9*Q8</f>
        <v>0</v>
      </c>
      <c r="R9" s="24">
        <f>参加料!C13</f>
        <v>0</v>
      </c>
      <c r="S9" s="24">
        <f>R9*S8</f>
        <v>0</v>
      </c>
      <c r="T9" s="24">
        <f>参加料!D11</f>
        <v>0</v>
      </c>
      <c r="U9" s="24">
        <f>T9*U8</f>
        <v>0</v>
      </c>
      <c r="V9" s="24">
        <f>参加料!D12</f>
        <v>0</v>
      </c>
      <c r="W9" s="24">
        <f>V9*W8</f>
        <v>0</v>
      </c>
      <c r="X9" s="24">
        <f>参加料!D13</f>
        <v>0</v>
      </c>
      <c r="Y9" s="24">
        <f>X9*Y8</f>
        <v>0</v>
      </c>
      <c r="Z9" s="24">
        <f>I9+K9+M9+O9+Q9+S9+U9+W9+Y9</f>
        <v>0</v>
      </c>
      <c r="AA9" s="23">
        <f>参加料!$E$6</f>
        <v>0</v>
      </c>
      <c r="AB9" s="23">
        <f>参加料!$H$6</f>
        <v>0</v>
      </c>
    </row>
    <row r="10" spans="1:28" s="155" customFormat="1" ht="14">
      <c r="A10" s="154" t="s">
        <v>245</v>
      </c>
      <c r="B10" s="165"/>
      <c r="C10" s="165"/>
      <c r="D10" s="165"/>
      <c r="E10" s="166"/>
      <c r="F10" s="166"/>
      <c r="G10" s="166"/>
      <c r="H10" s="166"/>
      <c r="I10" s="166"/>
      <c r="J10" s="166"/>
      <c r="K10" s="166"/>
      <c r="L10" s="166"/>
      <c r="M10" s="166"/>
      <c r="N10" s="166"/>
      <c r="O10" s="167"/>
      <c r="P10" s="168"/>
    </row>
    <row r="11" spans="1:28" s="155" customFormat="1">
      <c r="A11" s="269" t="s">
        <v>227</v>
      </c>
      <c r="B11" s="269" t="s">
        <v>228</v>
      </c>
      <c r="C11" s="271" t="s">
        <v>229</v>
      </c>
      <c r="D11" s="272"/>
      <c r="E11" s="272"/>
      <c r="F11" s="273"/>
      <c r="G11" s="277" t="s">
        <v>230</v>
      </c>
      <c r="H11" s="156" t="s">
        <v>231</v>
      </c>
      <c r="I11" s="156"/>
      <c r="J11" s="156" t="s">
        <v>232</v>
      </c>
      <c r="K11" s="156"/>
      <c r="L11" s="156" t="s">
        <v>281</v>
      </c>
      <c r="M11" s="156"/>
      <c r="N11" s="156" t="s">
        <v>233</v>
      </c>
      <c r="O11" s="157"/>
      <c r="P11" s="156" t="s">
        <v>235</v>
      </c>
      <c r="Q11" s="157"/>
      <c r="R11" s="158" t="s">
        <v>236</v>
      </c>
      <c r="S11" s="158"/>
      <c r="T11" s="156" t="s">
        <v>238</v>
      </c>
      <c r="U11" s="157"/>
      <c r="V11" s="156" t="s">
        <v>239</v>
      </c>
      <c r="W11" s="157"/>
      <c r="X11" s="158" t="s">
        <v>240</v>
      </c>
      <c r="Y11" s="158"/>
      <c r="Z11" s="267" t="s">
        <v>241</v>
      </c>
      <c r="AA11" s="158" t="s">
        <v>242</v>
      </c>
      <c r="AB11" s="158"/>
    </row>
    <row r="12" spans="1:28" s="155" customFormat="1">
      <c r="A12" s="270"/>
      <c r="B12" s="270"/>
      <c r="C12" s="274"/>
      <c r="D12" s="275"/>
      <c r="E12" s="275"/>
      <c r="F12" s="276"/>
      <c r="G12" s="278"/>
      <c r="H12" s="127" t="s">
        <v>10</v>
      </c>
      <c r="I12" s="127">
        <v>500</v>
      </c>
      <c r="J12" s="127" t="s">
        <v>10</v>
      </c>
      <c r="K12" s="127">
        <v>500</v>
      </c>
      <c r="L12" s="127" t="str">
        <f>IF(総括!$B$24&lt;&gt;"","あり","なし")</f>
        <v>なし</v>
      </c>
      <c r="M12" s="127" t="str">
        <f>IF(総括!$B$24&lt;&gt;"","0","300")</f>
        <v>300</v>
      </c>
      <c r="N12" s="127" t="s">
        <v>234</v>
      </c>
      <c r="O12" s="128">
        <v>1000</v>
      </c>
      <c r="P12" s="127" t="s">
        <v>234</v>
      </c>
      <c r="Q12" s="128">
        <v>1500</v>
      </c>
      <c r="R12" s="159" t="s">
        <v>237</v>
      </c>
      <c r="S12" s="159">
        <v>1200</v>
      </c>
      <c r="T12" s="127" t="s">
        <v>234</v>
      </c>
      <c r="U12" s="128">
        <v>1000</v>
      </c>
      <c r="V12" s="127" t="s">
        <v>234</v>
      </c>
      <c r="W12" s="128">
        <v>1500</v>
      </c>
      <c r="X12" s="159" t="s">
        <v>237</v>
      </c>
      <c r="Y12" s="159">
        <v>2000</v>
      </c>
      <c r="Z12" s="268"/>
      <c r="AA12" s="159" t="s">
        <v>243</v>
      </c>
      <c r="AB12" s="159" t="s">
        <v>204</v>
      </c>
    </row>
    <row r="13" spans="1:28" s="164" customFormat="1" ht="37" customHeight="1">
      <c r="A13" s="160" t="str">
        <f>$K$1</f>
        <v>*</v>
      </c>
      <c r="B13" s="160">
        <f>$K$4</f>
        <v>0</v>
      </c>
      <c r="C13" s="281">
        <f>$E$3</f>
        <v>0</v>
      </c>
      <c r="D13" s="282"/>
      <c r="E13" s="282"/>
      <c r="F13" s="283"/>
      <c r="G13" s="161">
        <f>ROUNDUP((N13+P13+T13+V13)/3,0)</f>
        <v>0</v>
      </c>
      <c r="H13" s="161">
        <f>参加料!J10</f>
        <v>0</v>
      </c>
      <c r="I13" s="161">
        <f>H13*I12</f>
        <v>0</v>
      </c>
      <c r="J13" s="161">
        <f>参加料!K10</f>
        <v>0</v>
      </c>
      <c r="K13" s="161">
        <f>J13*K12</f>
        <v>0</v>
      </c>
      <c r="L13" s="161">
        <f>参加料!L14</f>
        <v>0</v>
      </c>
      <c r="M13" s="161">
        <f>L13*M12</f>
        <v>0</v>
      </c>
      <c r="N13" s="161">
        <f>参加料!J11</f>
        <v>0</v>
      </c>
      <c r="O13" s="162">
        <f>N13*O12</f>
        <v>0</v>
      </c>
      <c r="P13" s="129">
        <f>参加料!J12</f>
        <v>0</v>
      </c>
      <c r="Q13" s="129">
        <f>P13*Q12</f>
        <v>0</v>
      </c>
      <c r="R13" s="129">
        <f>参加料!J13</f>
        <v>0</v>
      </c>
      <c r="S13" s="129">
        <f>R13*S12</f>
        <v>0</v>
      </c>
      <c r="T13" s="129">
        <f>参加料!K11</f>
        <v>0</v>
      </c>
      <c r="U13" s="129">
        <f>T13*U12</f>
        <v>0</v>
      </c>
      <c r="V13" s="129">
        <f>参加料!K12</f>
        <v>0</v>
      </c>
      <c r="W13" s="129">
        <f>V13*W12</f>
        <v>0</v>
      </c>
      <c r="X13" s="129">
        <f>参加料!K13</f>
        <v>0</v>
      </c>
      <c r="Y13" s="129">
        <f>X13*Y12</f>
        <v>0</v>
      </c>
      <c r="Z13" s="129">
        <f>I13+K13+M13+O13+Q13+S13+U13+W13+Y13</f>
        <v>0</v>
      </c>
      <c r="AA13" s="163">
        <f>参加料!$E$6</f>
        <v>0</v>
      </c>
      <c r="AB13" s="163">
        <f>参加料!$H$6</f>
        <v>0</v>
      </c>
    </row>
    <row r="14" spans="1:28" ht="14">
      <c r="A14" s="153" t="s">
        <v>246</v>
      </c>
    </row>
    <row r="15" spans="1:28">
      <c r="A15" s="257" t="s">
        <v>227</v>
      </c>
      <c r="B15" s="257" t="s">
        <v>228</v>
      </c>
      <c r="C15" s="259" t="s">
        <v>229</v>
      </c>
      <c r="D15" s="260"/>
      <c r="E15" s="260"/>
      <c r="F15" s="261"/>
      <c r="G15" s="265" t="s">
        <v>230</v>
      </c>
      <c r="H15" s="90" t="s">
        <v>231</v>
      </c>
      <c r="I15" s="90"/>
      <c r="J15" s="90" t="s">
        <v>232</v>
      </c>
      <c r="K15" s="90"/>
      <c r="L15" s="90" t="s">
        <v>281</v>
      </c>
      <c r="M15" s="90"/>
      <c r="N15" s="90" t="s">
        <v>233</v>
      </c>
      <c r="O15" s="91"/>
      <c r="P15" s="90"/>
      <c r="Q15" s="91"/>
      <c r="R15" s="92" t="s">
        <v>236</v>
      </c>
      <c r="S15" s="92"/>
      <c r="T15" s="90" t="s">
        <v>238</v>
      </c>
      <c r="U15" s="91"/>
      <c r="V15" s="90"/>
      <c r="W15" s="91"/>
      <c r="X15" s="92" t="s">
        <v>240</v>
      </c>
      <c r="Y15" s="92"/>
      <c r="Z15" s="279" t="s">
        <v>241</v>
      </c>
      <c r="AA15" s="92" t="s">
        <v>242</v>
      </c>
      <c r="AB15" s="92"/>
    </row>
    <row r="16" spans="1:28">
      <c r="A16" s="258"/>
      <c r="B16" s="258"/>
      <c r="C16" s="262"/>
      <c r="D16" s="263"/>
      <c r="E16" s="263"/>
      <c r="F16" s="264"/>
      <c r="G16" s="266"/>
      <c r="H16" s="81" t="s">
        <v>10</v>
      </c>
      <c r="I16" s="81">
        <v>500</v>
      </c>
      <c r="J16" s="81" t="s">
        <v>10</v>
      </c>
      <c r="K16" s="81">
        <v>500</v>
      </c>
      <c r="L16" s="81" t="str">
        <f>IF(総括!$B$24&lt;&gt;"","あり","なし")</f>
        <v>なし</v>
      </c>
      <c r="M16" s="81" t="str">
        <f>IF(総括!$B$24&lt;&gt;"","0","300")</f>
        <v>300</v>
      </c>
      <c r="N16" s="81" t="s">
        <v>234</v>
      </c>
      <c r="O16" s="21">
        <v>1000</v>
      </c>
      <c r="P16" s="81" t="s">
        <v>234</v>
      </c>
      <c r="Q16" s="21">
        <v>1500</v>
      </c>
      <c r="R16" s="93" t="s">
        <v>237</v>
      </c>
      <c r="S16" s="93">
        <v>1200</v>
      </c>
      <c r="T16" s="81" t="s">
        <v>234</v>
      </c>
      <c r="U16" s="21">
        <v>1000</v>
      </c>
      <c r="V16" s="81" t="s">
        <v>234</v>
      </c>
      <c r="W16" s="21">
        <v>1500</v>
      </c>
      <c r="X16" s="93" t="s">
        <v>237</v>
      </c>
      <c r="Y16" s="93">
        <v>1200</v>
      </c>
      <c r="Z16" s="280"/>
      <c r="AA16" s="93" t="s">
        <v>243</v>
      </c>
      <c r="AB16" s="93" t="s">
        <v>204</v>
      </c>
    </row>
    <row r="17" spans="1:28" s="20" customFormat="1" ht="37" customHeight="1">
      <c r="A17" s="109" t="str">
        <f>$K$1</f>
        <v>*</v>
      </c>
      <c r="B17" s="109">
        <f>$K$4</f>
        <v>0</v>
      </c>
      <c r="C17" s="189">
        <f>$E$3</f>
        <v>0</v>
      </c>
      <c r="D17" s="190"/>
      <c r="E17" s="190"/>
      <c r="F17" s="191"/>
      <c r="G17" s="102">
        <f>ROUNDUP((N17+P17+T17+V17)/3,0)</f>
        <v>0</v>
      </c>
      <c r="H17" s="102">
        <f>参加料!C19</f>
        <v>0</v>
      </c>
      <c r="I17" s="102">
        <f>H17*I16</f>
        <v>0</v>
      </c>
      <c r="J17" s="102">
        <f>参加料!D19</f>
        <v>0</v>
      </c>
      <c r="K17" s="102">
        <f>J17*K16</f>
        <v>0</v>
      </c>
      <c r="L17" s="102">
        <f>参加料!E23</f>
        <v>0</v>
      </c>
      <c r="M17" s="102">
        <f>L17*M16</f>
        <v>0</v>
      </c>
      <c r="N17" s="102">
        <f>参加料!C20</f>
        <v>0</v>
      </c>
      <c r="O17" s="103">
        <f>N17*O16</f>
        <v>0</v>
      </c>
      <c r="P17" s="24">
        <f>参加料!C21</f>
        <v>0</v>
      </c>
      <c r="Q17" s="24">
        <f>P17*Q16</f>
        <v>0</v>
      </c>
      <c r="R17" s="24">
        <f>参加料!C22</f>
        <v>0</v>
      </c>
      <c r="S17" s="24">
        <f>R17*S16</f>
        <v>0</v>
      </c>
      <c r="T17" s="24">
        <f>参加料!D20</f>
        <v>0</v>
      </c>
      <c r="U17" s="24">
        <f>T17*U16</f>
        <v>0</v>
      </c>
      <c r="V17" s="24">
        <f>参加料!D21</f>
        <v>0</v>
      </c>
      <c r="W17" s="24">
        <f>V17*W16</f>
        <v>0</v>
      </c>
      <c r="X17" s="24">
        <f>参加料!D22</f>
        <v>0</v>
      </c>
      <c r="Y17" s="24">
        <f>X17*Y16</f>
        <v>0</v>
      </c>
      <c r="Z17" s="24">
        <f>I17+K17+M17+O17+Q17+S17+U17+W17+Y17</f>
        <v>0</v>
      </c>
      <c r="AA17" s="23">
        <f>参加料!$E$6</f>
        <v>0</v>
      </c>
      <c r="AB17" s="23">
        <f>参加料!$H$6</f>
        <v>0</v>
      </c>
    </row>
    <row r="18" spans="1:28" s="155" customFormat="1" ht="14">
      <c r="A18" s="154" t="s">
        <v>247</v>
      </c>
    </row>
    <row r="19" spans="1:28" s="155" customFormat="1" ht="13" customHeight="1">
      <c r="A19" s="269" t="s">
        <v>227</v>
      </c>
      <c r="B19" s="269" t="s">
        <v>228</v>
      </c>
      <c r="C19" s="271" t="s">
        <v>229</v>
      </c>
      <c r="D19" s="272"/>
      <c r="E19" s="272"/>
      <c r="F19" s="273"/>
      <c r="G19" s="277" t="s">
        <v>230</v>
      </c>
      <c r="H19" s="156" t="s">
        <v>231</v>
      </c>
      <c r="I19" s="156"/>
      <c r="J19" s="156" t="s">
        <v>232</v>
      </c>
      <c r="K19" s="156"/>
      <c r="L19" s="156" t="s">
        <v>281</v>
      </c>
      <c r="M19" s="156"/>
      <c r="N19" s="156" t="s">
        <v>233</v>
      </c>
      <c r="O19" s="157"/>
      <c r="P19" s="156"/>
      <c r="Q19" s="157"/>
      <c r="R19" s="158" t="s">
        <v>236</v>
      </c>
      <c r="S19" s="158"/>
      <c r="T19" s="156" t="s">
        <v>238</v>
      </c>
      <c r="U19" s="157"/>
      <c r="V19" s="156"/>
      <c r="W19" s="157"/>
      <c r="X19" s="158" t="s">
        <v>240</v>
      </c>
      <c r="Y19" s="158"/>
      <c r="Z19" s="267" t="s">
        <v>241</v>
      </c>
      <c r="AA19" s="158" t="s">
        <v>242</v>
      </c>
      <c r="AB19" s="158"/>
    </row>
    <row r="20" spans="1:28" s="155" customFormat="1" ht="13" customHeight="1">
      <c r="A20" s="270"/>
      <c r="B20" s="270"/>
      <c r="C20" s="274"/>
      <c r="D20" s="275"/>
      <c r="E20" s="275"/>
      <c r="F20" s="276"/>
      <c r="G20" s="278"/>
      <c r="H20" s="127" t="s">
        <v>10</v>
      </c>
      <c r="I20" s="127">
        <v>500</v>
      </c>
      <c r="J20" s="127" t="s">
        <v>10</v>
      </c>
      <c r="K20" s="127">
        <v>500</v>
      </c>
      <c r="L20" s="127" t="str">
        <f>IF(総括!$B$24&lt;&gt;"","あり","なし")</f>
        <v>なし</v>
      </c>
      <c r="M20" s="127" t="str">
        <f>IF(総括!$B$24&lt;&gt;"","0","300")</f>
        <v>300</v>
      </c>
      <c r="N20" s="127" t="s">
        <v>234</v>
      </c>
      <c r="O20" s="128">
        <v>1000</v>
      </c>
      <c r="P20" s="127"/>
      <c r="Q20" s="128"/>
      <c r="R20" s="159" t="s">
        <v>237</v>
      </c>
      <c r="S20" s="159">
        <v>2000</v>
      </c>
      <c r="T20" s="127" t="s">
        <v>234</v>
      </c>
      <c r="U20" s="128">
        <v>1000</v>
      </c>
      <c r="V20" s="127"/>
      <c r="W20" s="128"/>
      <c r="X20" s="159" t="s">
        <v>237</v>
      </c>
      <c r="Y20" s="159">
        <v>2000</v>
      </c>
      <c r="Z20" s="268"/>
      <c r="AA20" s="159" t="s">
        <v>243</v>
      </c>
      <c r="AB20" s="159" t="s">
        <v>204</v>
      </c>
    </row>
    <row r="21" spans="1:28" s="164" customFormat="1" ht="37" customHeight="1">
      <c r="A21" s="160" t="str">
        <f>$K$1</f>
        <v>*</v>
      </c>
      <c r="B21" s="160">
        <f>$K$4</f>
        <v>0</v>
      </c>
      <c r="C21" s="281">
        <f>$E$3</f>
        <v>0</v>
      </c>
      <c r="D21" s="282"/>
      <c r="E21" s="282"/>
      <c r="F21" s="283"/>
      <c r="G21" s="161">
        <f>ROUNDUP((N21+P21+T21+V21)/3,0)</f>
        <v>0</v>
      </c>
      <c r="H21" s="161">
        <f>参加料!J19</f>
        <v>0</v>
      </c>
      <c r="I21" s="161">
        <f>H21*I20</f>
        <v>0</v>
      </c>
      <c r="J21" s="161">
        <f>参加料!K19</f>
        <v>0</v>
      </c>
      <c r="K21" s="161">
        <f>J21*K20</f>
        <v>0</v>
      </c>
      <c r="L21" s="161">
        <f>参加料!L23</f>
        <v>0</v>
      </c>
      <c r="M21" s="161">
        <f>L21*M20</f>
        <v>0</v>
      </c>
      <c r="N21" s="161">
        <f>参加料!J20</f>
        <v>0</v>
      </c>
      <c r="O21" s="162">
        <f>N21*O20</f>
        <v>0</v>
      </c>
      <c r="P21" s="129"/>
      <c r="Q21" s="129">
        <f>P21*Q20</f>
        <v>0</v>
      </c>
      <c r="R21" s="129">
        <f>参加料!J22</f>
        <v>0</v>
      </c>
      <c r="S21" s="129">
        <f>R21*S20</f>
        <v>0</v>
      </c>
      <c r="T21" s="129">
        <f>参加料!K20</f>
        <v>0</v>
      </c>
      <c r="U21" s="129">
        <f>T21*U20</f>
        <v>0</v>
      </c>
      <c r="V21" s="129"/>
      <c r="W21" s="129">
        <f>V21*W20</f>
        <v>0</v>
      </c>
      <c r="X21" s="129">
        <f>参加料!K22</f>
        <v>0</v>
      </c>
      <c r="Y21" s="129">
        <f>X21*Y20</f>
        <v>0</v>
      </c>
      <c r="Z21" s="129">
        <f>I21+K21+M21+O21+Q21+S21+U21+W21+Y21</f>
        <v>0</v>
      </c>
      <c r="AA21" s="163">
        <f>参加料!$E$6</f>
        <v>0</v>
      </c>
      <c r="AB21" s="163">
        <f>参加料!$H$6</f>
        <v>0</v>
      </c>
    </row>
  </sheetData>
  <mergeCells count="33">
    <mergeCell ref="Z7:Z8"/>
    <mergeCell ref="A4:D4"/>
    <mergeCell ref="E4:J4"/>
    <mergeCell ref="K4:N4"/>
    <mergeCell ref="C21:F21"/>
    <mergeCell ref="Z11:Z12"/>
    <mergeCell ref="C13:F13"/>
    <mergeCell ref="A15:A16"/>
    <mergeCell ref="B15:B16"/>
    <mergeCell ref="C15:F16"/>
    <mergeCell ref="G15:G16"/>
    <mergeCell ref="Z15:Z16"/>
    <mergeCell ref="G11:G12"/>
    <mergeCell ref="C17:F17"/>
    <mergeCell ref="A19:A20"/>
    <mergeCell ref="B19:B20"/>
    <mergeCell ref="Z19:Z20"/>
    <mergeCell ref="C9:F9"/>
    <mergeCell ref="A11:A12"/>
    <mergeCell ref="B11:B12"/>
    <mergeCell ref="C11:F12"/>
    <mergeCell ref="C19:F20"/>
    <mergeCell ref="G19:G20"/>
    <mergeCell ref="A7:A8"/>
    <mergeCell ref="B7:B8"/>
    <mergeCell ref="C7:F8"/>
    <mergeCell ref="K1:O1"/>
    <mergeCell ref="A3:D3"/>
    <mergeCell ref="E3:J3"/>
    <mergeCell ref="K3:O3"/>
    <mergeCell ref="A1:H1"/>
    <mergeCell ref="I1:J1"/>
    <mergeCell ref="G7:G8"/>
  </mergeCells>
  <phoneticPr fontId="1"/>
  <conditionalFormatting sqref="AA9:AB9">
    <cfRule type="cellIs" dxfId="3" priority="4" operator="equal">
      <formula>0</formula>
    </cfRule>
  </conditionalFormatting>
  <conditionalFormatting sqref="AA13:AB13">
    <cfRule type="cellIs" dxfId="2" priority="3" operator="equal">
      <formula>0</formula>
    </cfRule>
  </conditionalFormatting>
  <conditionalFormatting sqref="AA17:AB17">
    <cfRule type="cellIs" dxfId="1" priority="2" operator="equal">
      <formula>0</formula>
    </cfRule>
  </conditionalFormatting>
  <conditionalFormatting sqref="AA21:AB21">
    <cfRule type="cellIs" dxfId="0" priority="1" operator="equal">
      <formula>0</formula>
    </cfRule>
  </conditionalFormatting>
  <pageMargins left="0.7" right="0.7" top="0.75" bottom="0.75" header="0.3" footer="0.3"/>
  <pageSetup paperSize="9" scale="8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35</vt:i4>
      </vt:variant>
    </vt:vector>
  </HeadingPairs>
  <TitlesOfParts>
    <vt:vector size="45" baseType="lpstr">
      <vt:lpstr>2024 道央小学選手権</vt:lpstr>
      <vt:lpstr>総括</vt:lpstr>
      <vt:lpstr>参加料</vt:lpstr>
      <vt:lpstr>男</vt:lpstr>
      <vt:lpstr>女</vt:lpstr>
      <vt:lpstr>参加人数集約</vt:lpstr>
      <vt:lpstr>システムシート</vt:lpstr>
      <vt:lpstr>作業シート</vt:lpstr>
      <vt:lpstr>会計シート</vt:lpstr>
      <vt:lpstr>所属シート</vt:lpstr>
      <vt:lpstr>『A組』女</vt:lpstr>
      <vt:lpstr>『A組』男</vt:lpstr>
      <vt:lpstr>『B組』女</vt:lpstr>
      <vt:lpstr>『B組』男</vt:lpstr>
      <vt:lpstr>A組３年女</vt:lpstr>
      <vt:lpstr>A組３年男</vt:lpstr>
      <vt:lpstr>A組４年女</vt:lpstr>
      <vt:lpstr>A組４年男</vt:lpstr>
      <vt:lpstr>A組５年女</vt:lpstr>
      <vt:lpstr>A組５年男</vt:lpstr>
      <vt:lpstr>A組６年女</vt:lpstr>
      <vt:lpstr>A組６年男</vt:lpstr>
      <vt:lpstr>A組女子</vt:lpstr>
      <vt:lpstr>A組男子</vt:lpstr>
      <vt:lpstr>B組３年女</vt:lpstr>
      <vt:lpstr>B組３年男</vt:lpstr>
      <vt:lpstr>B組４年女</vt:lpstr>
      <vt:lpstr>B組４年男</vt:lpstr>
      <vt:lpstr>B組５年女</vt:lpstr>
      <vt:lpstr>B組５年男</vt:lpstr>
      <vt:lpstr>B組６年女</vt:lpstr>
      <vt:lpstr>B組６年男</vt:lpstr>
      <vt:lpstr>B組女子</vt:lpstr>
      <vt:lpstr>B組男子</vt:lpstr>
      <vt:lpstr>'2024 道央小学選手権'!Print_Area</vt:lpstr>
      <vt:lpstr>会計シート!Print_Area</vt:lpstr>
      <vt:lpstr>作業シート!Print_Area</vt:lpstr>
      <vt:lpstr>参加料!Print_Area</vt:lpstr>
      <vt:lpstr>女!Print_Area</vt:lpstr>
      <vt:lpstr>総括!Print_Area</vt:lpstr>
      <vt:lpstr>男!Print_Area</vt:lpstr>
      <vt:lpstr>共通１年女</vt:lpstr>
      <vt:lpstr>共通１年男</vt:lpstr>
      <vt:lpstr>共通２年女</vt:lpstr>
      <vt:lpstr>共通２年男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2022-09-18T11:30:10Z</cp:lastPrinted>
  <dcterms:created xsi:type="dcterms:W3CDTF">2006-09-16T00:00:00Z</dcterms:created>
  <dcterms:modified xsi:type="dcterms:W3CDTF">2024-07-15T00:07:37Z</dcterms:modified>
</cp:coreProperties>
</file>