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hori\Downloads\"/>
    </mc:Choice>
  </mc:AlternateContent>
  <xr:revisionPtr revIDLastSave="0" documentId="8_{BCBE263F-1419-4F3E-B229-41AB15B779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sa" sheetId="33" r:id="rId1"/>
    <sheet name="Inventionform" sheetId="35" state="hidden" r:id="rId2"/>
    <sheet name="Tabelle1" sheetId="36" state="hidden" r:id="rId3"/>
  </sheets>
  <externalReferences>
    <externalReference r:id="rId4"/>
  </externalReferences>
  <definedNames>
    <definedName name="_xlnm._FilterDatabase" localSheetId="1" hidden="1">Inventionform!#REF!</definedName>
    <definedName name="_xlnm._FilterDatabase" localSheetId="0" hidden="1">Visa!#REF!</definedName>
    <definedName name="CountryCode">[1]CountryCodes!$C$2:$C$240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5" l="1"/>
  <c r="F40" i="35"/>
  <c r="I5" i="33" l="1"/>
  <c r="R48" i="33" l="1"/>
  <c r="B45" i="35" l="1"/>
  <c r="C45" i="35"/>
  <c r="D45" i="35"/>
  <c r="E45" i="35"/>
  <c r="F45" i="35"/>
  <c r="G45" i="35"/>
  <c r="H45" i="35"/>
  <c r="I45" i="35"/>
  <c r="J45" i="35"/>
  <c r="K45" i="35"/>
  <c r="L45" i="35"/>
  <c r="M45" i="35"/>
  <c r="N45" i="35"/>
  <c r="B46" i="35"/>
  <c r="C46" i="35"/>
  <c r="D46" i="35"/>
  <c r="E46" i="35"/>
  <c r="F46" i="35"/>
  <c r="G46" i="35"/>
  <c r="H46" i="35"/>
  <c r="I46" i="35"/>
  <c r="J46" i="35"/>
  <c r="K46" i="35"/>
  <c r="L46" i="35"/>
  <c r="M46" i="35"/>
  <c r="N46" i="35"/>
  <c r="B47" i="35"/>
  <c r="C47" i="35"/>
  <c r="D47" i="35"/>
  <c r="E47" i="35"/>
  <c r="F47" i="35"/>
  <c r="G47" i="35"/>
  <c r="H47" i="35"/>
  <c r="I47" i="35"/>
  <c r="J47" i="35"/>
  <c r="K47" i="35"/>
  <c r="L47" i="35"/>
  <c r="M47" i="35"/>
  <c r="N47" i="35"/>
  <c r="B48" i="35"/>
  <c r="C48" i="35"/>
  <c r="D48" i="35"/>
  <c r="E48" i="35"/>
  <c r="F48" i="35"/>
  <c r="G48" i="35"/>
  <c r="H48" i="35"/>
  <c r="I48" i="35"/>
  <c r="J48" i="35"/>
  <c r="K48" i="35"/>
  <c r="L48" i="35"/>
  <c r="M48" i="35"/>
  <c r="N48" i="35"/>
  <c r="B49" i="35"/>
  <c r="C49" i="35"/>
  <c r="D49" i="35"/>
  <c r="E49" i="35"/>
  <c r="F49" i="35"/>
  <c r="G49" i="35"/>
  <c r="H49" i="35"/>
  <c r="I49" i="35"/>
  <c r="J49" i="35"/>
  <c r="K49" i="35"/>
  <c r="L49" i="35"/>
  <c r="M49" i="35"/>
  <c r="N49" i="35"/>
  <c r="B50" i="35"/>
  <c r="C50" i="35"/>
  <c r="D50" i="35"/>
  <c r="E50" i="35"/>
  <c r="F50" i="35"/>
  <c r="G50" i="35"/>
  <c r="H50" i="35"/>
  <c r="I50" i="35"/>
  <c r="J50" i="35"/>
  <c r="K50" i="35"/>
  <c r="L50" i="35"/>
  <c r="M50" i="35"/>
  <c r="N50" i="35"/>
  <c r="B51" i="35"/>
  <c r="C51" i="35"/>
  <c r="D51" i="35"/>
  <c r="E51" i="35"/>
  <c r="F51" i="35"/>
  <c r="G51" i="35"/>
  <c r="H51" i="35"/>
  <c r="I51" i="35"/>
  <c r="J51" i="35"/>
  <c r="K51" i="35"/>
  <c r="L51" i="35"/>
  <c r="M51" i="35"/>
  <c r="N51" i="35"/>
  <c r="B52" i="35"/>
  <c r="C52" i="35"/>
  <c r="D52" i="35"/>
  <c r="E52" i="35"/>
  <c r="F52" i="35"/>
  <c r="G52" i="35"/>
  <c r="H52" i="35"/>
  <c r="I52" i="35"/>
  <c r="J52" i="35"/>
  <c r="K52" i="35"/>
  <c r="L52" i="35"/>
  <c r="M52" i="35"/>
  <c r="N52" i="35"/>
  <c r="B53" i="35"/>
  <c r="C53" i="35"/>
  <c r="D53" i="35"/>
  <c r="E53" i="35"/>
  <c r="F53" i="35"/>
  <c r="G53" i="35"/>
  <c r="H53" i="35"/>
  <c r="I53" i="35"/>
  <c r="J53" i="35"/>
  <c r="K53" i="35"/>
  <c r="L53" i="35"/>
  <c r="M53" i="35"/>
  <c r="N53" i="35"/>
  <c r="B54" i="35"/>
  <c r="C54" i="35"/>
  <c r="D54" i="35"/>
  <c r="E54" i="35"/>
  <c r="F54" i="35"/>
  <c r="G54" i="35"/>
  <c r="H54" i="35"/>
  <c r="I54" i="35"/>
  <c r="J54" i="35"/>
  <c r="K54" i="35"/>
  <c r="L54" i="35"/>
  <c r="M54" i="35"/>
  <c r="N54" i="35"/>
  <c r="B55" i="35"/>
  <c r="C55" i="35"/>
  <c r="D55" i="35"/>
  <c r="E55" i="35"/>
  <c r="F55" i="35"/>
  <c r="G55" i="35"/>
  <c r="H55" i="35"/>
  <c r="I55" i="35"/>
  <c r="J55" i="35"/>
  <c r="K55" i="35"/>
  <c r="L55" i="35"/>
  <c r="M55" i="35"/>
  <c r="N55" i="35"/>
  <c r="B56" i="35"/>
  <c r="C56" i="35"/>
  <c r="D56" i="35"/>
  <c r="E56" i="35"/>
  <c r="F56" i="35"/>
  <c r="G56" i="35"/>
  <c r="H56" i="35"/>
  <c r="I56" i="35"/>
  <c r="J56" i="35"/>
  <c r="K56" i="35"/>
  <c r="L56" i="35"/>
  <c r="M56" i="35"/>
  <c r="N56" i="35"/>
  <c r="B57" i="35"/>
  <c r="C57" i="35"/>
  <c r="D57" i="35"/>
  <c r="E57" i="35"/>
  <c r="F57" i="35"/>
  <c r="G57" i="35"/>
  <c r="H57" i="35"/>
  <c r="I57" i="35"/>
  <c r="J57" i="35"/>
  <c r="K57" i="35"/>
  <c r="L57" i="35"/>
  <c r="M57" i="35"/>
  <c r="N57" i="35"/>
  <c r="B58" i="35"/>
  <c r="C58" i="35"/>
  <c r="D58" i="35"/>
  <c r="E58" i="35"/>
  <c r="F58" i="35"/>
  <c r="G58" i="35"/>
  <c r="H58" i="35"/>
  <c r="I58" i="35"/>
  <c r="J58" i="35"/>
  <c r="K58" i="35"/>
  <c r="L58" i="35"/>
  <c r="M58" i="35"/>
  <c r="N58" i="35"/>
  <c r="B59" i="35"/>
  <c r="C59" i="35"/>
  <c r="D59" i="35"/>
  <c r="E59" i="35"/>
  <c r="F59" i="35"/>
  <c r="G59" i="35"/>
  <c r="H59" i="35"/>
  <c r="I59" i="35"/>
  <c r="J59" i="35"/>
  <c r="K59" i="35"/>
  <c r="L59" i="35"/>
  <c r="M59" i="35"/>
  <c r="N59" i="35"/>
  <c r="B60" i="35"/>
  <c r="C60" i="35"/>
  <c r="D60" i="35"/>
  <c r="E60" i="35"/>
  <c r="F60" i="35"/>
  <c r="G60" i="35"/>
  <c r="H60" i="35"/>
  <c r="I60" i="35"/>
  <c r="J60" i="35"/>
  <c r="K60" i="35"/>
  <c r="L60" i="35"/>
  <c r="M60" i="35"/>
  <c r="N60" i="35"/>
  <c r="B61" i="35"/>
  <c r="C61" i="35"/>
  <c r="D61" i="35"/>
  <c r="E61" i="35"/>
  <c r="F61" i="35"/>
  <c r="G61" i="35"/>
  <c r="H61" i="35"/>
  <c r="I61" i="35"/>
  <c r="J61" i="35"/>
  <c r="K61" i="35"/>
  <c r="L61" i="35"/>
  <c r="M61" i="35"/>
  <c r="N61" i="35"/>
  <c r="B62" i="35"/>
  <c r="C62" i="35"/>
  <c r="D62" i="35"/>
  <c r="E62" i="35"/>
  <c r="F62" i="35"/>
  <c r="G62" i="35"/>
  <c r="H62" i="35"/>
  <c r="I62" i="35"/>
  <c r="J62" i="35"/>
  <c r="K62" i="35"/>
  <c r="L62" i="35"/>
  <c r="M62" i="35"/>
  <c r="N62" i="35"/>
  <c r="B63" i="35"/>
  <c r="C63" i="35"/>
  <c r="D63" i="35"/>
  <c r="E63" i="35"/>
  <c r="F63" i="35"/>
  <c r="G63" i="35"/>
  <c r="H63" i="35"/>
  <c r="I63" i="35"/>
  <c r="J63" i="35"/>
  <c r="K63" i="35"/>
  <c r="L63" i="35"/>
  <c r="M63" i="35"/>
  <c r="N63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B69" i="35"/>
  <c r="C69" i="35"/>
  <c r="D69" i="35"/>
  <c r="E69" i="35"/>
  <c r="F69" i="35"/>
  <c r="G69" i="35"/>
  <c r="H69" i="35"/>
  <c r="I69" i="35"/>
  <c r="J69" i="35"/>
  <c r="K69" i="35"/>
  <c r="L69" i="35"/>
  <c r="M69" i="35"/>
  <c r="N69" i="35"/>
  <c r="B70" i="35"/>
  <c r="C70" i="35"/>
  <c r="D70" i="35"/>
  <c r="E70" i="35"/>
  <c r="F70" i="35"/>
  <c r="G70" i="35"/>
  <c r="H70" i="35"/>
  <c r="I70" i="35"/>
  <c r="J70" i="35"/>
  <c r="K70" i="35"/>
  <c r="L70" i="35"/>
  <c r="M70" i="35"/>
  <c r="N70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D38" i="35" l="1"/>
  <c r="D36" i="35"/>
  <c r="I36" i="35" s="1"/>
  <c r="B87" i="35" l="1"/>
  <c r="B43" i="35"/>
  <c r="C43" i="35"/>
  <c r="D43" i="35"/>
  <c r="E43" i="35"/>
  <c r="F43" i="35"/>
  <c r="G43" i="35"/>
  <c r="H43" i="35"/>
  <c r="I43" i="35"/>
  <c r="J43" i="35"/>
  <c r="K43" i="35"/>
  <c r="L43" i="35"/>
  <c r="M43" i="35"/>
  <c r="N43" i="35"/>
  <c r="B44" i="35"/>
  <c r="C44" i="35"/>
  <c r="D44" i="35"/>
  <c r="E44" i="35"/>
  <c r="F44" i="35"/>
  <c r="G44" i="35"/>
  <c r="H44" i="35"/>
  <c r="I44" i="35"/>
  <c r="J44" i="35"/>
  <c r="K44" i="35"/>
  <c r="L44" i="35"/>
  <c r="M44" i="35"/>
  <c r="N44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B42" i="35"/>
  <c r="B31" i="35"/>
  <c r="B16" i="35"/>
  <c r="B15" i="35"/>
  <c r="B14" i="35"/>
  <c r="B13" i="35"/>
  <c r="B12" i="35"/>
  <c r="N10" i="35"/>
  <c r="C2" i="35"/>
  <c r="B27" i="35" s="1"/>
  <c r="B32" i="35" s="1"/>
  <c r="F4" i="35"/>
  <c r="C25" i="35" s="1"/>
  <c r="G25" i="35" s="1"/>
  <c r="S47" i="33"/>
  <c r="R47" i="33"/>
  <c r="Q47" i="33"/>
  <c r="P47" i="33"/>
  <c r="S46" i="33"/>
  <c r="R46" i="33"/>
  <c r="Q46" i="33"/>
  <c r="P46" i="33"/>
  <c r="S45" i="33"/>
  <c r="R45" i="33"/>
  <c r="Q45" i="33"/>
  <c r="P45" i="33"/>
  <c r="S44" i="33"/>
  <c r="R44" i="33"/>
  <c r="Q44" i="33"/>
  <c r="P44" i="33"/>
  <c r="S43" i="33"/>
  <c r="R43" i="33"/>
  <c r="Q43" i="33"/>
  <c r="P43" i="33"/>
  <c r="S42" i="33"/>
  <c r="R42" i="33"/>
  <c r="Q42" i="33"/>
  <c r="P42" i="33"/>
  <c r="S41" i="33"/>
  <c r="R41" i="33"/>
  <c r="Q41" i="33"/>
  <c r="P41" i="33"/>
  <c r="S40" i="33"/>
  <c r="R40" i="33"/>
  <c r="Q40" i="33"/>
  <c r="P40" i="33"/>
  <c r="S39" i="33"/>
  <c r="R39" i="33"/>
  <c r="Q39" i="33"/>
  <c r="P39" i="33"/>
  <c r="S38" i="33"/>
  <c r="R38" i="33"/>
  <c r="Q38" i="33"/>
  <c r="P38" i="33"/>
  <c r="S37" i="33"/>
  <c r="R37" i="33"/>
  <c r="Q37" i="33"/>
  <c r="P37" i="33"/>
  <c r="S36" i="33"/>
  <c r="R36" i="33"/>
  <c r="Q36" i="33"/>
  <c r="P36" i="33"/>
  <c r="S35" i="33"/>
  <c r="R35" i="33"/>
  <c r="Q35" i="33"/>
  <c r="P35" i="33"/>
  <c r="S34" i="33"/>
  <c r="R34" i="33"/>
  <c r="Q34" i="33"/>
  <c r="P34" i="33"/>
  <c r="S33" i="33"/>
  <c r="R33" i="33"/>
  <c r="Q33" i="33"/>
  <c r="P33" i="33"/>
  <c r="S32" i="33"/>
  <c r="R32" i="33"/>
  <c r="Q32" i="33"/>
  <c r="P32" i="33"/>
  <c r="S31" i="33"/>
  <c r="R31" i="33"/>
  <c r="Q31" i="33"/>
  <c r="P31" i="33"/>
  <c r="S30" i="33"/>
  <c r="R30" i="33"/>
  <c r="Q30" i="33"/>
  <c r="P30" i="33"/>
  <c r="S29" i="33"/>
  <c r="R29" i="33"/>
  <c r="Q29" i="33"/>
  <c r="P29" i="33"/>
  <c r="S28" i="33"/>
  <c r="R28" i="33"/>
  <c r="Q28" i="33"/>
  <c r="P28" i="33"/>
  <c r="S27" i="33"/>
  <c r="R27" i="33"/>
  <c r="Q27" i="33"/>
  <c r="P27" i="33"/>
  <c r="S26" i="33"/>
  <c r="R26" i="33"/>
  <c r="Q26" i="33"/>
  <c r="P26" i="33"/>
  <c r="S25" i="33"/>
  <c r="R25" i="33"/>
  <c r="Q25" i="33"/>
  <c r="P25" i="33"/>
  <c r="S24" i="33"/>
  <c r="R24" i="33"/>
  <c r="Q24" i="33"/>
  <c r="P24" i="33"/>
  <c r="S23" i="33"/>
  <c r="R23" i="33"/>
  <c r="Q23" i="33"/>
  <c r="P23" i="33"/>
  <c r="S22" i="33"/>
  <c r="R22" i="33"/>
  <c r="Q22" i="33"/>
  <c r="P22" i="33"/>
  <c r="S21" i="33"/>
  <c r="R21" i="33"/>
  <c r="Q21" i="33"/>
  <c r="P21" i="33"/>
  <c r="S20" i="33"/>
  <c r="R20" i="33"/>
  <c r="Q20" i="33"/>
  <c r="P20" i="33"/>
  <c r="S19" i="33"/>
  <c r="R19" i="33"/>
  <c r="Q19" i="33"/>
  <c r="P19" i="33"/>
  <c r="S18" i="33"/>
  <c r="R18" i="33"/>
  <c r="Q18" i="33"/>
  <c r="P18" i="33"/>
  <c r="S17" i="33"/>
  <c r="Q17" i="33"/>
  <c r="P17" i="3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BD61F-5C5F-4A2F-B787-88189262C97F}" keepAlive="1" name="Abfrage - Table 1" description="Verbindung mit der Abfrage 'Table 1' in der Arbeitsmappe." type="5" refreshedVersion="0" backgroun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<sst xmlns="http://schemas.openxmlformats.org/spreadsheetml/2006/main" count="184" uniqueCount="130">
  <si>
    <t>Gender</t>
  </si>
  <si>
    <t>Age_</t>
  </si>
  <si>
    <t>Afghanistan</t>
  </si>
  <si>
    <t>Albania</t>
  </si>
  <si>
    <t>Algeria</t>
  </si>
  <si>
    <t>Austria</t>
  </si>
  <si>
    <t>Belgium</t>
  </si>
  <si>
    <t>Brazil</t>
  </si>
  <si>
    <t>Bulgaria</t>
  </si>
  <si>
    <t>Canada</t>
  </si>
  <si>
    <t>China</t>
  </si>
  <si>
    <t>Croatia</t>
  </si>
  <si>
    <t>Cyprus</t>
  </si>
  <si>
    <t>Czech Republic</t>
  </si>
  <si>
    <t>Denmark</t>
  </si>
  <si>
    <t>France</t>
  </si>
  <si>
    <t>Georgia</t>
  </si>
  <si>
    <t>Germany</t>
  </si>
  <si>
    <t>Ghana</t>
  </si>
  <si>
    <t>Greece</t>
  </si>
  <si>
    <t>Hungary</t>
  </si>
  <si>
    <t>India</t>
  </si>
  <si>
    <t>Iran</t>
  </si>
  <si>
    <t>Iraq</t>
  </si>
  <si>
    <t>Ireland</t>
  </si>
  <si>
    <t>Israel</t>
  </si>
  <si>
    <t>Italy</t>
  </si>
  <si>
    <t>Jamaica</t>
  </si>
  <si>
    <t>Japan</t>
  </si>
  <si>
    <t>Kazakhstan</t>
  </si>
  <si>
    <t>Lebanon</t>
  </si>
  <si>
    <t>Liechtenstein</t>
  </si>
  <si>
    <t>Luxembourg</t>
  </si>
  <si>
    <t>Mexico</t>
  </si>
  <si>
    <t>Monaco</t>
  </si>
  <si>
    <t>Morocco</t>
  </si>
  <si>
    <t>Nepal</t>
  </si>
  <si>
    <t>Netherlands</t>
  </si>
  <si>
    <t>Norway</t>
  </si>
  <si>
    <t>Pakistan</t>
  </si>
  <si>
    <t>Poland</t>
  </si>
  <si>
    <t>Portugal</t>
  </si>
  <si>
    <t>Romania</t>
  </si>
  <si>
    <t>San Marino</t>
  </si>
  <si>
    <t>Saudi Arabia</t>
  </si>
  <si>
    <t>Slovakia</t>
  </si>
  <si>
    <t>Slovenia</t>
  </si>
  <si>
    <t>Spain</t>
  </si>
  <si>
    <t>Sweden</t>
  </si>
  <si>
    <t>Switzerland</t>
  </si>
  <si>
    <t>Thailand</t>
  </si>
  <si>
    <t>Tunisia</t>
  </si>
  <si>
    <t>Turkey</t>
  </si>
  <si>
    <t>Ukraine</t>
  </si>
  <si>
    <t>United Kingdom</t>
  </si>
  <si>
    <t>Serbia</t>
  </si>
  <si>
    <t>Russia</t>
  </si>
  <si>
    <t>John</t>
  </si>
  <si>
    <t>WMAC</t>
  </si>
  <si>
    <t>World Martial Arts Committee</t>
  </si>
  <si>
    <t>Headquarter</t>
  </si>
  <si>
    <t>Achgasse 25 c</t>
  </si>
  <si>
    <t>6900 Bregenz</t>
  </si>
  <si>
    <t>Phone.:+43(0)6642824563</t>
  </si>
  <si>
    <t>office@wmac-world.com</t>
  </si>
  <si>
    <t>Street</t>
  </si>
  <si>
    <t>Zipcode</t>
  </si>
  <si>
    <t>City/Town</t>
  </si>
  <si>
    <t>Date of issue</t>
  </si>
  <si>
    <t>Place of issue</t>
  </si>
  <si>
    <t>Passport Numer</t>
  </si>
  <si>
    <t>Exp.Date</t>
  </si>
  <si>
    <t>City where the person get the passport</t>
  </si>
  <si>
    <t>First Name</t>
  </si>
  <si>
    <t>Surname</t>
  </si>
  <si>
    <t>Birthday</t>
  </si>
  <si>
    <t>Position</t>
  </si>
  <si>
    <t>DATE OF ARRIVIAL:</t>
  </si>
  <si>
    <t>DATE OF DEPARTURE</t>
  </si>
  <si>
    <t>VISA REGISTRATION</t>
  </si>
  <si>
    <t>Mandatory fields</t>
  </si>
  <si>
    <t>All yellow fields must be filled out   →</t>
  </si>
  <si>
    <t>Miller</t>
  </si>
  <si>
    <t>EXP:</t>
  </si>
  <si>
    <t>male</t>
  </si>
  <si>
    <t>Examplestreet</t>
  </si>
  <si>
    <t>Aleksandria</t>
  </si>
  <si>
    <t>Mumbai</t>
  </si>
  <si>
    <t>Athlete</t>
  </si>
  <si>
    <t>This document is invalid without the stamp and signature of the WMAC officials</t>
  </si>
  <si>
    <t xml:space="preserve">DATE : </t>
  </si>
  <si>
    <t xml:space="preserve">NATIONAL TEAM OF : </t>
  </si>
  <si>
    <t>Please select</t>
  </si>
  <si>
    <t>TOURNAMNT :</t>
  </si>
  <si>
    <t>Adress of responsible Visa Emassy</t>
  </si>
  <si>
    <t>WMAC – Headquarter, Achgasse 25c, 6900-Bregenz, Austria</t>
  </si>
  <si>
    <t>Date:</t>
  </si>
  <si>
    <t>OFFICIAL INVITATION</t>
  </si>
  <si>
    <t>The WMAC (World Martial Arts Committee) are one of the largest Kickboxing and Karate organizations and</t>
  </si>
  <si>
    <t xml:space="preserve"> Martial Arts Categories.</t>
  </si>
  <si>
    <t xml:space="preserve">our organization will operate the </t>
  </si>
  <si>
    <t>This is an international martial art contest where fighters from all over the world participating in many different</t>
  </si>
  <si>
    <t>Days of Competition</t>
  </si>
  <si>
    <t>one of the world's leading organizations in martial arts.</t>
  </si>
  <si>
    <t>We are covering the costs for air fare, hotel accommodation and food during the time of the stay of this team.</t>
  </si>
  <si>
    <t>If the athletes injured themselves during the event, these costs will also be covered.</t>
  </si>
  <si>
    <t>Thank you very much for your cooperation and for further questions please contact the WMAC Headquarter.</t>
  </si>
  <si>
    <t>Best regards</t>
  </si>
  <si>
    <t>NMAC-Austria President</t>
  </si>
  <si>
    <t xml:space="preserve">WMAC President </t>
  </si>
  <si>
    <t>TESTVERSION</t>
  </si>
  <si>
    <t>German Games / Teublitz(Germany)</t>
  </si>
  <si>
    <t>Weiz Open / Weiz (Austria)</t>
  </si>
  <si>
    <t>Int. Austrian Championships / Weiz (Austria)</t>
  </si>
  <si>
    <t>Int. European Games / San Marino (San Marino)</t>
  </si>
  <si>
    <t>Juniors Cup / Bregenz (Austria)</t>
  </si>
  <si>
    <t>German Open / Simmern (Germany)</t>
  </si>
  <si>
    <t>World Games / Chomutov (Czech Republic)</t>
  </si>
  <si>
    <t>Battle of Daytona / Daytona Beach (USA)</t>
  </si>
  <si>
    <t>Bregenz Open / Bregenz (Austria)</t>
  </si>
  <si>
    <t>Australia</t>
  </si>
  <si>
    <t>Bosnia/Herzegovina</t>
  </si>
  <si>
    <t>England</t>
  </si>
  <si>
    <t>Disneyland</t>
  </si>
  <si>
    <t>Monte Negro</t>
  </si>
  <si>
    <t>New Zealand</t>
  </si>
  <si>
    <t>Northern Ireland</t>
  </si>
  <si>
    <t>Scotland</t>
  </si>
  <si>
    <t>United States of America</t>
  </si>
  <si>
    <t>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</si>
</sst>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[&gt;90]&quot;&quot;;General&quot; years&quot;"/>
    <numFmt numFmtId="165" formatCode="#,##0.00\ &quot;€&quot;"/>
    <numFmt numFmtId="166" formatCode="[$]d/\ mmmm\ yyyy;@" x16r2:formatCode16="[$-en-EN]d/\ mmmm\ yyyy;@"/>
    <numFmt numFmtId="167" formatCode="&quot;From the : &quot;[$]d/\ mmmm\ yyyy;@" x16r2:formatCode16="&quot;From the : &quot;[$-en-EN]d/\ mmmm\ yyyy;@"/>
    <numFmt numFmtId="168" formatCode="&quot;untill the : &quot;[$]d/\ mmmm\ yyyy;@" x16r2:formatCode16="&quot;untill the : &quot;[$-en-EN]d/\ mmmm\ yyyy;@"/>
    <numFmt numFmtId="169" formatCode="&quot;We officially invite the National Team of: &quot;@\ &quot;   (listed below)&quot;"/>
    <numFmt numFmtId="170" formatCode="&quot;To this international event named : &quot;@"/>
    <numFmt numFmtId="171" formatCode="&quot;Bregenz / Austria the &quot;[$]d/\ mmmm\ yyyy;@" x16r2:formatCode16="&quot;Bregenz / Austria the &quot;[$-en-EN]d/\ mmmm\ yyyy;@"/>
    <numFmt numFmtId="172" formatCode="[$]d/\ mmm/\ yyyy;@" x16r2:formatCode16="[$-en-EN]d/\ mmm/\ yyyy;@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Impact"/>
      <family val="2"/>
    </font>
    <font>
      <b/>
      <u/>
      <sz val="12"/>
      <color rgb="FF0000FF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theme="1"/>
      <name val="Arial Black"/>
      <family val="2"/>
    </font>
    <font>
      <sz val="12"/>
      <color rgb="FFFF0000"/>
      <name val="Arial Black"/>
      <family val="2"/>
    </font>
    <font>
      <b/>
      <i/>
      <sz val="11"/>
      <color theme="2" tint="-0.499984740745262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36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u/>
      <sz val="22"/>
      <color theme="1"/>
      <name val="Times New Roman"/>
      <family val="1"/>
    </font>
    <font>
      <u/>
      <sz val="12"/>
      <color theme="1"/>
      <name val="Times New Roman"/>
      <family val="1"/>
    </font>
    <font>
      <sz val="22"/>
      <color rgb="FF0000FF"/>
      <name val="Calibri"/>
      <family val="2"/>
      <scheme val="minor"/>
    </font>
    <font>
      <sz val="48"/>
      <color rgb="FFFF0000"/>
      <name val="Arial Black"/>
      <family val="2"/>
    </font>
    <font>
      <sz val="22"/>
      <color rgb="FFFF0000"/>
      <name val="Times New Roman"/>
      <family val="1"/>
    </font>
    <font>
      <b/>
      <sz val="8"/>
      <color rgb="FFFF0000"/>
      <name val="Calibri"/>
      <family val="2"/>
      <scheme val="minor"/>
    </font>
    <font>
      <b/>
      <sz val="4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rgb="FF0000FF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4" fontId="1" fillId="0" borderId="0" xfId="0" applyNumberFormat="1" applyFont="1" applyProtection="1">
      <protection hidden="1"/>
    </xf>
    <xf numFmtId="0" fontId="1" fillId="4" borderId="0" xfId="0" applyFont="1" applyFill="1" applyProtection="1">
      <protection hidden="1"/>
    </xf>
    <xf numFmtId="14" fontId="1" fillId="4" borderId="0" xfId="0" applyNumberFormat="1" applyFont="1" applyFill="1" applyProtection="1">
      <protection hidden="1"/>
    </xf>
    <xf numFmtId="164" fontId="1" fillId="4" borderId="0" xfId="0" applyNumberFormat="1" applyFont="1" applyFill="1" applyProtection="1">
      <protection hidden="1"/>
    </xf>
    <xf numFmtId="0" fontId="2" fillId="4" borderId="0" xfId="0" applyFont="1" applyFill="1" applyProtection="1">
      <protection hidden="1"/>
    </xf>
    <xf numFmtId="14" fontId="9" fillId="4" borderId="0" xfId="0" applyNumberFormat="1" applyFont="1" applyFill="1" applyProtection="1">
      <protection hidden="1"/>
    </xf>
    <xf numFmtId="0" fontId="9" fillId="4" borderId="0" xfId="0" applyFont="1" applyFill="1" applyProtection="1">
      <protection hidden="1"/>
    </xf>
    <xf numFmtId="14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1" fontId="9" fillId="4" borderId="0" xfId="0" applyNumberFormat="1" applyFont="1" applyFill="1" applyProtection="1">
      <protection hidden="1"/>
    </xf>
    <xf numFmtId="1" fontId="9" fillId="0" borderId="0" xfId="0" applyNumberFormat="1" applyFont="1" applyProtection="1">
      <protection hidden="1"/>
    </xf>
    <xf numFmtId="0" fontId="9" fillId="4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1" fillId="4" borderId="0" xfId="0" applyFont="1" applyFill="1" applyAlignment="1" applyProtection="1">
      <alignment horizontal="center" shrinkToFit="1"/>
      <protection hidden="1"/>
    </xf>
    <xf numFmtId="0" fontId="17" fillId="5" borderId="5" xfId="0" applyFont="1" applyFill="1" applyBorder="1" applyAlignment="1" applyProtection="1">
      <alignment horizontal="center" shrinkToFit="1"/>
      <protection hidden="1"/>
    </xf>
    <xf numFmtId="165" fontId="17" fillId="5" borderId="6" xfId="0" applyNumberFormat="1" applyFont="1" applyFill="1" applyBorder="1" applyAlignment="1" applyProtection="1">
      <alignment horizontal="center" shrinkToFit="1"/>
      <protection hidden="1"/>
    </xf>
    <xf numFmtId="0" fontId="14" fillId="5" borderId="0" xfId="0" applyFont="1" applyFill="1" applyAlignment="1" applyProtection="1">
      <alignment shrinkToFit="1"/>
      <protection hidden="1"/>
    </xf>
    <xf numFmtId="0" fontId="10" fillId="4" borderId="0" xfId="0" applyFont="1" applyFill="1" applyAlignment="1" applyProtection="1">
      <alignment shrinkToFit="1"/>
      <protection hidden="1"/>
    </xf>
    <xf numFmtId="1" fontId="10" fillId="4" borderId="0" xfId="0" applyNumberFormat="1" applyFont="1" applyFill="1" applyAlignment="1" applyProtection="1">
      <alignment shrinkToFit="1"/>
      <protection hidden="1"/>
    </xf>
    <xf numFmtId="14" fontId="13" fillId="4" borderId="0" xfId="0" applyNumberFormat="1" applyFont="1" applyFill="1" applyAlignment="1" applyProtection="1">
      <alignment horizontal="center"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7" fillId="4" borderId="0" xfId="0" applyFont="1" applyFill="1" applyAlignment="1" applyProtection="1">
      <alignment horizontal="center" shrinkToFit="1"/>
      <protection hidden="1"/>
    </xf>
    <xf numFmtId="1" fontId="8" fillId="4" borderId="0" xfId="0" applyNumberFormat="1" applyFont="1" applyFill="1" applyAlignment="1" applyProtection="1">
      <alignment shrinkToFit="1"/>
      <protection hidden="1"/>
    </xf>
    <xf numFmtId="0" fontId="3" fillId="0" borderId="0" xfId="0" applyFont="1" applyAlignment="1" applyProtection="1">
      <alignment shrinkToFit="1"/>
      <protection hidden="1"/>
    </xf>
    <xf numFmtId="0" fontId="1" fillId="4" borderId="0" xfId="0" applyFont="1" applyFill="1" applyAlignment="1" applyProtection="1">
      <alignment shrinkToFit="1"/>
      <protection hidden="1"/>
    </xf>
    <xf numFmtId="1" fontId="9" fillId="4" borderId="0" xfId="0" applyNumberFormat="1" applyFont="1" applyFill="1" applyAlignment="1" applyProtection="1">
      <alignment shrinkToFit="1"/>
      <protection hidden="1"/>
    </xf>
    <xf numFmtId="14" fontId="9" fillId="4" borderId="0" xfId="0" applyNumberFormat="1" applyFont="1" applyFill="1" applyAlignment="1" applyProtection="1">
      <alignment shrinkToFit="1"/>
      <protection hidden="1"/>
    </xf>
    <xf numFmtId="0" fontId="21" fillId="0" borderId="0" xfId="0" applyFont="1" applyProtection="1">
      <protection hidden="1"/>
    </xf>
    <xf numFmtId="14" fontId="1" fillId="0" borderId="16" xfId="0" applyNumberFormat="1" applyFont="1" applyBorder="1" applyProtection="1">
      <protection hidden="1"/>
    </xf>
    <xf numFmtId="0" fontId="1" fillId="4" borderId="0" xfId="0" applyFont="1" applyFill="1" applyBorder="1" applyProtection="1">
      <protection hidden="1"/>
    </xf>
    <xf numFmtId="14" fontId="1" fillId="4" borderId="0" xfId="0" applyNumberFormat="1" applyFont="1" applyFill="1" applyBorder="1" applyProtection="1">
      <protection hidden="1"/>
    </xf>
    <xf numFmtId="14" fontId="9" fillId="4" borderId="0" xfId="0" applyNumberFormat="1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1" fontId="9" fillId="4" borderId="0" xfId="0" applyNumberFormat="1" applyFont="1" applyFill="1" applyBorder="1" applyProtection="1">
      <protection hidden="1"/>
    </xf>
    <xf numFmtId="164" fontId="1" fillId="4" borderId="0" xfId="0" applyNumberFormat="1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4" fontId="1" fillId="0" borderId="0" xfId="0" applyNumberFormat="1" applyFont="1" applyFill="1" applyBorder="1" applyProtection="1">
      <protection hidden="1"/>
    </xf>
    <xf numFmtId="1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1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2" fillId="0" borderId="0" xfId="0" applyFont="1" applyFill="1" applyProtection="1">
      <protection hidden="1"/>
    </xf>
    <xf numFmtId="14" fontId="9" fillId="0" borderId="0" xfId="0" applyNumberFormat="1" applyFont="1" applyFill="1" applyProtection="1">
      <protection hidden="1"/>
    </xf>
    <xf numFmtId="0" fontId="9" fillId="0" borderId="0" xfId="0" applyFont="1" applyFill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0" fontId="25" fillId="0" borderId="0" xfId="0" applyFont="1" applyFill="1" applyAlignment="1" applyProtection="1">
      <alignment horizontal="left" indent="1"/>
      <protection hidden="1"/>
    </xf>
    <xf numFmtId="0" fontId="26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14" xfId="0" applyFont="1" applyFill="1" applyBorder="1" applyProtection="1">
      <protection hidden="1"/>
    </xf>
    <xf numFmtId="0" fontId="17" fillId="5" borderId="4" xfId="0" applyFont="1" applyFill="1" applyBorder="1" applyAlignment="1" applyProtection="1">
      <alignment horizontal="center" shrinkToFit="1"/>
      <protection hidden="1"/>
    </xf>
    <xf numFmtId="14" fontId="17" fillId="5" borderId="5" xfId="0" applyNumberFormat="1" applyFont="1" applyFill="1" applyBorder="1" applyAlignment="1" applyProtection="1">
      <alignment horizontal="center" shrinkToFit="1"/>
      <protection hidden="1"/>
    </xf>
    <xf numFmtId="49" fontId="30" fillId="5" borderId="5" xfId="0" applyNumberFormat="1" applyFont="1" applyFill="1" applyBorder="1" applyAlignment="1" applyProtection="1">
      <alignment horizontal="center" shrinkToFit="1"/>
      <protection hidden="1"/>
    </xf>
    <xf numFmtId="0" fontId="18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32" fillId="0" borderId="0" xfId="0" applyFont="1" applyFill="1" applyAlignment="1" applyProtection="1">
      <alignment horizontal="left" indent="1"/>
      <protection hidden="1"/>
    </xf>
    <xf numFmtId="14" fontId="20" fillId="0" borderId="0" xfId="0" applyNumberFormat="1" applyFont="1" applyFill="1" applyProtection="1">
      <protection hidden="1"/>
    </xf>
    <xf numFmtId="0" fontId="20" fillId="0" borderId="0" xfId="0" applyFont="1" applyFill="1" applyProtection="1">
      <protection hidden="1"/>
    </xf>
    <xf numFmtId="14" fontId="18" fillId="0" borderId="0" xfId="0" applyNumberFormat="1" applyFont="1" applyFill="1" applyProtection="1">
      <protection hidden="1"/>
    </xf>
    <xf numFmtId="1" fontId="20" fillId="4" borderId="0" xfId="0" applyNumberFormat="1" applyFont="1" applyFill="1" applyProtection="1">
      <protection hidden="1"/>
    </xf>
    <xf numFmtId="0" fontId="18" fillId="4" borderId="0" xfId="0" applyFon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Protection="1"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14" fontId="3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4" fontId="33" fillId="0" borderId="0" xfId="0" applyNumberFormat="1" applyFont="1" applyFill="1" applyBorder="1" applyAlignment="1" applyProtection="1">
      <alignment vertical="center" shrinkToFit="1"/>
      <protection hidden="1"/>
    </xf>
    <xf numFmtId="0" fontId="18" fillId="0" borderId="12" xfId="0" applyFont="1" applyFill="1" applyBorder="1" applyAlignment="1" applyProtection="1">
      <alignment horizontal="center"/>
      <protection hidden="1"/>
    </xf>
    <xf numFmtId="0" fontId="12" fillId="4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14" fontId="36" fillId="0" borderId="0" xfId="0" applyNumberFormat="1" applyFont="1" applyFill="1" applyProtection="1">
      <protection hidden="1"/>
    </xf>
    <xf numFmtId="0" fontId="36" fillId="0" borderId="0" xfId="0" applyFont="1" applyFill="1" applyProtection="1">
      <protection hidden="1"/>
    </xf>
    <xf numFmtId="1" fontId="36" fillId="4" borderId="0" xfId="0" applyNumberFormat="1" applyFont="1" applyFill="1" applyProtection="1">
      <protection hidden="1"/>
    </xf>
    <xf numFmtId="14" fontId="12" fillId="0" borderId="0" xfId="0" applyNumberFormat="1" applyFont="1" applyFill="1" applyProtection="1">
      <protection hidden="1"/>
    </xf>
    <xf numFmtId="0" fontId="43" fillId="0" borderId="0" xfId="0" applyFont="1" applyProtection="1">
      <protection hidden="1"/>
    </xf>
    <xf numFmtId="0" fontId="38" fillId="0" borderId="0" xfId="0" applyFont="1" applyProtection="1">
      <protection hidden="1"/>
    </xf>
    <xf numFmtId="14" fontId="38" fillId="0" borderId="0" xfId="0" applyNumberFormat="1" applyFont="1" applyProtection="1">
      <protection hidden="1"/>
    </xf>
    <xf numFmtId="164" fontId="38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166" fontId="1" fillId="0" borderId="11" xfId="0" applyNumberFormat="1" applyFont="1" applyFill="1" applyBorder="1" applyAlignment="1" applyProtection="1">
      <alignment horizontal="center" vertical="center"/>
      <protection hidden="1"/>
    </xf>
    <xf numFmtId="1" fontId="47" fillId="0" borderId="0" xfId="0" applyNumberFormat="1" applyFont="1" applyProtection="1">
      <protection hidden="1"/>
    </xf>
    <xf numFmtId="0" fontId="21" fillId="0" borderId="0" xfId="0" applyFont="1" applyAlignment="1" applyProtection="1">
      <protection hidden="1"/>
    </xf>
    <xf numFmtId="172" fontId="0" fillId="0" borderId="0" xfId="0" applyNumberFormat="1"/>
    <xf numFmtId="0" fontId="12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4" fontId="50" fillId="0" borderId="0" xfId="0" applyNumberFormat="1" applyFont="1" applyFill="1" applyAlignment="1" applyProtection="1">
      <alignment horizontal="center"/>
      <protection hidden="1"/>
    </xf>
    <xf numFmtId="164" fontId="50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1" fillId="6" borderId="18" xfId="0" applyFont="1" applyFill="1" applyBorder="1" applyAlignment="1" applyProtection="1">
      <alignment horizontal="center" vertical="center" shrinkToFit="1"/>
      <protection hidden="1"/>
    </xf>
    <xf numFmtId="0" fontId="1" fillId="6" borderId="21" xfId="0" applyFont="1" applyFill="1" applyBorder="1" applyAlignment="1" applyProtection="1">
      <alignment horizontal="center" vertical="center" shrinkToFit="1"/>
      <protection hidden="1"/>
    </xf>
    <xf numFmtId="0" fontId="1" fillId="6" borderId="24" xfId="0" applyFont="1" applyFill="1" applyBorder="1" applyAlignment="1" applyProtection="1">
      <alignment horizontal="center" vertical="center" shrinkToFit="1"/>
      <protection hidden="1"/>
    </xf>
    <xf numFmtId="0" fontId="1" fillId="6" borderId="18" xfId="0" applyFont="1" applyFill="1" applyBorder="1" applyAlignment="1" applyProtection="1">
      <alignment horizontal="center" vertical="center" shrinkToFit="1"/>
      <protection locked="0"/>
    </xf>
    <xf numFmtId="0" fontId="1" fillId="6" borderId="19" xfId="0" applyFont="1" applyFill="1" applyBorder="1" applyAlignment="1" applyProtection="1">
      <alignment horizontal="center" vertical="center" shrinkToFit="1"/>
      <protection locked="0"/>
    </xf>
    <xf numFmtId="166" fontId="1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19" xfId="0" applyFont="1" applyFill="1" applyBorder="1" applyAlignment="1" applyProtection="1">
      <alignment vertical="center" wrapText="1" shrinkToFit="1"/>
      <protection locked="0"/>
    </xf>
    <xf numFmtId="49" fontId="0" fillId="6" borderId="19" xfId="0" applyNumberFormat="1" applyFont="1" applyFill="1" applyBorder="1" applyAlignment="1" applyProtection="1">
      <alignment horizontal="center" vertical="center" shrinkToFit="1"/>
      <protection locked="0"/>
    </xf>
    <xf numFmtId="165" fontId="1" fillId="6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1" xfId="0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horizontal="center" vertical="center" shrinkToFit="1"/>
      <protection locked="0"/>
    </xf>
    <xf numFmtId="166" fontId="1" fillId="6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vertical="center" wrapText="1" shrinkToFit="1"/>
      <protection locked="0"/>
    </xf>
    <xf numFmtId="49" fontId="0" fillId="6" borderId="22" xfId="0" applyNumberFormat="1" applyFont="1" applyFill="1" applyBorder="1" applyAlignment="1" applyProtection="1">
      <alignment horizontal="center" vertical="center" shrinkToFit="1"/>
      <protection locked="0"/>
    </xf>
    <xf numFmtId="165" fontId="1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4" xfId="0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horizontal="center" vertical="center" shrinkToFit="1"/>
      <protection locked="0"/>
    </xf>
    <xf numFmtId="166" fontId="1" fillId="6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vertical="center" wrapText="1" shrinkToFit="1"/>
      <protection locked="0"/>
    </xf>
    <xf numFmtId="165" fontId="1" fillId="6" borderId="26" xfId="0" applyNumberFormat="1" applyFont="1" applyFill="1" applyBorder="1" applyAlignment="1" applyProtection="1">
      <alignment horizontal="center" vertical="center" shrinkToFit="1"/>
      <protection locked="0"/>
    </xf>
    <xf numFmtId="166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18" fillId="6" borderId="11" xfId="0" applyFont="1" applyFill="1" applyBorder="1" applyAlignment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19" fillId="0" borderId="0" xfId="0" applyFont="1" applyFill="1" applyBorder="1" applyProtection="1">
      <protection hidden="1"/>
    </xf>
    <xf numFmtId="14" fontId="19" fillId="0" borderId="0" xfId="0" applyNumberFormat="1" applyFont="1" applyFill="1" applyBorder="1" applyAlignment="1" applyProtection="1">
      <protection hidden="1"/>
    </xf>
    <xf numFmtId="0" fontId="0" fillId="0" borderId="17" xfId="0" applyBorder="1" applyProtection="1">
      <protection hidden="1"/>
    </xf>
    <xf numFmtId="0" fontId="0" fillId="4" borderId="0" xfId="0" applyFill="1" applyProtection="1"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1" fillId="0" borderId="19" xfId="0" applyFont="1" applyFill="1" applyBorder="1" applyAlignment="1" applyProtection="1">
      <alignment horizontal="center" vertical="center" shrinkToFit="1"/>
      <protection hidden="1"/>
    </xf>
    <xf numFmtId="166" fontId="1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0" xfId="0" applyFont="1" applyFill="1" applyBorder="1" applyAlignment="1" applyProtection="1">
      <alignment horizontal="center" vertical="center" shrinkToFit="1"/>
      <protection hidden="1"/>
    </xf>
    <xf numFmtId="0" fontId="1" fillId="0" borderId="22" xfId="0" applyFont="1" applyFill="1" applyBorder="1" applyAlignment="1" applyProtection="1">
      <alignment horizontal="center" vertical="center" shrinkToFit="1"/>
      <protection hidden="1"/>
    </xf>
    <xf numFmtId="166" fontId="1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3" xfId="0" applyFont="1" applyFill="1" applyBorder="1" applyAlignment="1" applyProtection="1">
      <alignment horizontal="center" vertical="center" shrinkToFit="1"/>
      <protection hidden="1"/>
    </xf>
    <xf numFmtId="0" fontId="1" fillId="0" borderId="25" xfId="0" applyFont="1" applyFill="1" applyBorder="1" applyAlignment="1" applyProtection="1">
      <alignment horizontal="center" vertical="center" shrinkToFit="1"/>
      <protection hidden="1"/>
    </xf>
    <xf numFmtId="166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6" xfId="0" applyFont="1" applyFill="1" applyBorder="1" applyAlignment="1" applyProtection="1">
      <alignment horizontal="center" vertical="center" shrinkToFit="1"/>
      <protection hidden="1"/>
    </xf>
    <xf numFmtId="0" fontId="28" fillId="3" borderId="13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164" fontId="6" fillId="3" borderId="13" xfId="0" applyNumberFormat="1" applyFont="1" applyFill="1" applyBorder="1" applyAlignment="1" applyProtection="1">
      <alignment horizontal="left" vertical="center"/>
      <protection hidden="1"/>
    </xf>
    <xf numFmtId="164" fontId="6" fillId="3" borderId="14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3" borderId="14" xfId="0" applyFont="1" applyFill="1" applyBorder="1" applyAlignment="1" applyProtection="1">
      <alignment horizontal="left" vertical="center"/>
      <protection hidden="1"/>
    </xf>
    <xf numFmtId="166" fontId="1" fillId="6" borderId="28" xfId="0" applyNumberFormat="1" applyFont="1" applyFill="1" applyBorder="1" applyAlignment="1" applyProtection="1">
      <alignment horizontal="center" vertical="center"/>
      <protection locked="0"/>
    </xf>
    <xf numFmtId="166" fontId="1" fillId="6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/>
      <protection hidden="1"/>
    </xf>
    <xf numFmtId="0" fontId="18" fillId="0" borderId="10" xfId="0" applyFont="1" applyFill="1" applyBorder="1" applyAlignment="1" applyProtection="1">
      <alignment horizontal="center"/>
      <protection hidden="1"/>
    </xf>
    <xf numFmtId="14" fontId="33" fillId="6" borderId="10" xfId="0" applyNumberFormat="1" applyFont="1" applyFill="1" applyBorder="1" applyAlignment="1" applyProtection="1">
      <alignment horizontal="center" vertical="center" shrinkToFit="1"/>
      <protection hidden="1"/>
    </xf>
    <xf numFmtId="14" fontId="33" fillId="6" borderId="11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6" borderId="8" xfId="0" applyFont="1" applyFill="1" applyBorder="1" applyAlignment="1" applyProtection="1">
      <alignment horizontal="center"/>
      <protection locked="0"/>
    </xf>
    <xf numFmtId="14" fontId="12" fillId="6" borderId="8" xfId="0" applyNumberFormat="1" applyFont="1" applyFill="1" applyBorder="1" applyAlignment="1" applyProtection="1">
      <alignment horizontal="center"/>
      <protection locked="0"/>
    </xf>
    <xf numFmtId="14" fontId="15" fillId="6" borderId="13" xfId="0" applyNumberFormat="1" applyFont="1" applyFill="1" applyBorder="1" applyAlignment="1" applyProtection="1">
      <alignment horizontal="center"/>
      <protection hidden="1"/>
    </xf>
    <xf numFmtId="14" fontId="15" fillId="6" borderId="15" xfId="0" applyNumberFormat="1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164" fontId="16" fillId="0" borderId="14" xfId="0" applyNumberFormat="1" applyFont="1" applyFill="1" applyBorder="1" applyAlignment="1" applyProtection="1">
      <alignment horizontal="center"/>
      <protection hidden="1"/>
    </xf>
    <xf numFmtId="0" fontId="18" fillId="6" borderId="28" xfId="0" applyFont="1" applyFill="1" applyBorder="1" applyAlignment="1" applyProtection="1">
      <alignment horizontal="center"/>
      <protection locked="0"/>
    </xf>
    <xf numFmtId="0" fontId="18" fillId="6" borderId="14" xfId="0" applyFont="1" applyFill="1" applyBorder="1" applyAlignment="1" applyProtection="1">
      <alignment horizontal="center"/>
      <protection locked="0"/>
    </xf>
    <xf numFmtId="0" fontId="18" fillId="6" borderId="15" xfId="0" applyFont="1" applyFill="1" applyBorder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center"/>
      <protection hidden="1"/>
    </xf>
    <xf numFmtId="0" fontId="18" fillId="0" borderId="29" xfId="0" applyFont="1" applyFill="1" applyBorder="1" applyAlignment="1" applyProtection="1">
      <alignment horizont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locked="0"/>
    </xf>
    <xf numFmtId="0" fontId="33" fillId="6" borderId="11" xfId="0" applyFont="1" applyFill="1" applyBorder="1" applyAlignment="1" applyProtection="1">
      <alignment horizontal="center" vertical="center" shrinkToFit="1"/>
      <protection locked="0"/>
    </xf>
    <xf numFmtId="167" fontId="44" fillId="0" borderId="0" xfId="0" applyNumberFormat="1" applyFont="1" applyAlignment="1" applyProtection="1">
      <alignment horizontal="right"/>
      <protection hidden="1"/>
    </xf>
    <xf numFmtId="168" fontId="44" fillId="0" borderId="0" xfId="0" applyNumberFormat="1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14" fontId="40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42" fillId="0" borderId="0" xfId="0" applyFont="1" applyAlignment="1" applyProtection="1">
      <alignment horizont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hidden="1"/>
    </xf>
    <xf numFmtId="0" fontId="33" fillId="6" borderId="11" xfId="0" applyFont="1" applyFill="1" applyBorder="1" applyAlignment="1" applyProtection="1">
      <alignment horizontal="center" vertical="center" shrinkToFit="1"/>
      <protection hidden="1"/>
    </xf>
    <xf numFmtId="0" fontId="45" fillId="0" borderId="0" xfId="0" applyFont="1" applyAlignment="1" applyProtection="1">
      <alignment horizontal="center"/>
      <protection hidden="1"/>
    </xf>
    <xf numFmtId="0" fontId="48" fillId="7" borderId="0" xfId="0" applyFont="1" applyFill="1" applyBorder="1" applyAlignment="1" applyProtection="1">
      <alignment horizontal="center" vertical="center"/>
      <protection hidden="1"/>
    </xf>
    <xf numFmtId="0" fontId="49" fillId="7" borderId="0" xfId="0" applyFont="1" applyFill="1" applyBorder="1" applyAlignment="1" applyProtection="1">
      <alignment horizontal="center"/>
      <protection hidden="1"/>
    </xf>
    <xf numFmtId="0" fontId="51" fillId="7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171" fontId="3" fillId="0" borderId="0" xfId="0" applyNumberFormat="1" applyFont="1" applyAlignment="1" applyProtection="1">
      <alignment horizontal="left"/>
      <protection hidden="1"/>
    </xf>
    <xf numFmtId="169" fontId="43" fillId="0" borderId="0" xfId="0" applyNumberFormat="1" applyFont="1" applyAlignment="1" applyProtection="1">
      <alignment horizontal="center"/>
      <protection hidden="1"/>
    </xf>
    <xf numFmtId="170" fontId="43" fillId="0" borderId="0" xfId="0" applyNumberFormat="1" applyFont="1" applyAlignment="1" applyProtection="1">
      <alignment horizontal="center"/>
      <protection hidden="1"/>
    </xf>
    <xf numFmtId="0" fontId="18" fillId="0" borderId="28" xfId="0" applyFont="1" applyFill="1" applyBorder="1" applyAlignment="1" applyProtection="1">
      <alignment horizontal="center"/>
      <protection hidden="1"/>
    </xf>
    <xf numFmtId="0" fontId="18" fillId="0" borderId="14" xfId="0" applyFont="1" applyFill="1" applyBorder="1" applyAlignment="1" applyProtection="1">
      <alignment horizontal="center"/>
      <protection hidden="1"/>
    </xf>
    <xf numFmtId="0" fontId="18" fillId="0" borderId="15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6" fontId="1" fillId="0" borderId="28" xfId="0" applyNumberFormat="1" applyFont="1" applyFill="1" applyBorder="1" applyAlignment="1" applyProtection="1">
      <alignment horizontal="center" vertical="center"/>
      <protection hidden="1"/>
    </xf>
    <xf numFmtId="166" fontId="1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25">
    <dxf>
      <font>
        <color theme="0"/>
      </font>
      <fill>
        <patternFill>
          <bgColor theme="0"/>
        </patternFill>
      </fill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  <color rgb="FF0000FF"/>
      </font>
      <fill>
        <patternFill>
          <bgColor rgb="FF00B0F0"/>
        </patternFill>
      </fill>
    </dxf>
    <dxf>
      <font>
        <b val="0"/>
        <i val="0"/>
        <color theme="1"/>
      </font>
      <fill>
        <patternFill>
          <bgColor rgb="FFFF00FF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b/>
        <i val="0"/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270">
          <stop position="0">
            <color rgb="FFFFFF00"/>
          </stop>
          <stop position="1">
            <color rgb="FFE6CAF2"/>
          </stop>
        </gradientFill>
      </fill>
    </dxf>
    <dxf>
      <fill>
        <patternFill>
          <bgColor rgb="FFFF66FF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5" defaultTableStyle="TableStyleMedium2" defaultPivotStyle="PivotStyleLight16">
    <tableStyle name="Tabellenformat 1" pivot="0" count="2" xr9:uid="{930FE083-E029-4532-9BFC-10CC36C9B336}">
      <tableStyleElement type="headerRow" dxfId="24"/>
      <tableStyleElement type="secondRowStripe" dxfId="23"/>
    </tableStyle>
    <tableStyle name="Tabellenformat 2" pivot="0" count="2" xr9:uid="{745FDAC1-D6CC-49EC-9182-082FA756156D}">
      <tableStyleElement type="firstRowStripe" dxfId="22"/>
      <tableStyleElement type="secondRowStripe" dxfId="21"/>
    </tableStyle>
    <tableStyle name="Tabellenformat 3" pivot="0" count="2" xr9:uid="{7C465D37-C325-410F-8A75-A245C1D689B7}">
      <tableStyleElement type="headerRow" dxfId="20"/>
      <tableStyleElement type="firstRowStripe" dxfId="19"/>
    </tableStyle>
    <tableStyle name="Tabellenformat 4" pivot="0" count="1" xr9:uid="{22E92369-1DBB-4D52-8112-40DA2151A571}">
      <tableStyleElement type="wholeTable" dxfId="18"/>
    </tableStyle>
    <tableStyle name="Tabellenformat 5" pivot="0" count="2" xr9:uid="{93995936-ACDE-408A-89CA-B1FAE649DB1D}">
      <tableStyleElement type="wholeTable" dxfId="17"/>
      <tableStyleElement type="headerRow" dxfId="16"/>
    </tableStyle>
  </tableStyles>
  <colors>
    <mruColors>
      <color rgb="FFFFFFCC"/>
      <color rgb="FF0000FF"/>
      <color rgb="FFFFFFF3"/>
      <color rgb="FFFF00FF"/>
      <color rgb="FF663300"/>
      <color rgb="FF66FF99"/>
      <color rgb="FF9933FF"/>
      <color rgb="FF0066FF"/>
      <color rgb="FF0000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373062</xdr:colOff>
      <xdr:row>14</xdr:row>
      <xdr:rowOff>34064</xdr:rowOff>
    </xdr:from>
    <xdr:to>
      <xdr:col>4</xdr:col>
      <xdr:colOff>650875</xdr:colOff>
      <xdr:row>14</xdr:row>
      <xdr:rowOff>309562</xdr:rowOff>
    </xdr:to>
    <xdr:pic>
      <xdr:nvPicPr>
        <xdr:cNvPr id="5" name="Grafik 4" descr="Plane Arrival Icons - Free SVG &amp; PNG Plane Arrival Images - Noun Project">
          <a:extLst>
            <a:ext uri="{FF2B5EF4-FFF2-40B4-BE49-F238E27FC236}">
              <a16:creationId xmlns:a16="http://schemas.microsoft.com/office/drawing/2014/main" id="{2F53E2E0-2317-46A9-8331-DD2353D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337" y="4215539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14</xdr:row>
      <xdr:rowOff>15496</xdr:rowOff>
    </xdr:from>
    <xdr:to>
      <xdr:col>7</xdr:col>
      <xdr:colOff>849313</xdr:colOff>
      <xdr:row>14</xdr:row>
      <xdr:rowOff>290512</xdr:rowOff>
    </xdr:to>
    <xdr:pic>
      <xdr:nvPicPr>
        <xdr:cNvPr id="6" name="Grafik 5" descr="Free Icon | Takeoff the plane">
          <a:extLst>
            <a:ext uri="{FF2B5EF4-FFF2-40B4-BE49-F238E27FC236}">
              <a16:creationId xmlns:a16="http://schemas.microsoft.com/office/drawing/2014/main" id="{FAFB5E9F-80F5-46E6-8F17-A44B4630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196971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360469</xdr:colOff>
      <xdr:row>3</xdr:row>
      <xdr:rowOff>98117</xdr:rowOff>
    </xdr:from>
    <xdr:to>
      <xdr:col>13</xdr:col>
      <xdr:colOff>176594</xdr:colOff>
      <xdr:row>10</xdr:row>
      <xdr:rowOff>4665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69E8C8F-39DE-4D1D-A8CD-8E74A42D9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07296">
          <a:off x="11483211" y="733117"/>
          <a:ext cx="1618706" cy="1616951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373062</xdr:colOff>
      <xdr:row>39</xdr:row>
      <xdr:rowOff>34064</xdr:rowOff>
    </xdr:from>
    <xdr:to>
      <xdr:col>4</xdr:col>
      <xdr:colOff>650875</xdr:colOff>
      <xdr:row>39</xdr:row>
      <xdr:rowOff>309562</xdr:rowOff>
    </xdr:to>
    <xdr:pic>
      <xdr:nvPicPr>
        <xdr:cNvPr id="2" name="Grafik 1" descr="Plane Arrival Icons - Free SVG &amp; PNG Plane Arrival Images - Noun Project">
          <a:extLst>
            <a:ext uri="{FF2B5EF4-FFF2-40B4-BE49-F238E27FC236}">
              <a16:creationId xmlns:a16="http://schemas.microsoft.com/office/drawing/2014/main" id="{71B0C7BD-C3FA-407C-84B7-536D6196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887" y="3310664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107156</xdr:colOff>
      <xdr:row>39</xdr:row>
      <xdr:rowOff>63121</xdr:rowOff>
    </xdr:from>
    <xdr:to>
      <xdr:col>8</xdr:col>
      <xdr:colOff>384969</xdr:colOff>
      <xdr:row>39</xdr:row>
      <xdr:rowOff>338137</xdr:rowOff>
    </xdr:to>
    <xdr:pic>
      <xdr:nvPicPr>
        <xdr:cNvPr id="3" name="Grafik 2" descr="Free Icon | Takeoff the plane">
          <a:extLst>
            <a:ext uri="{FF2B5EF4-FFF2-40B4-BE49-F238E27FC236}">
              <a16:creationId xmlns:a16="http://schemas.microsoft.com/office/drawing/2014/main" id="{E48FB781-7277-4365-93A9-86E18D4C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754809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357187</xdr:colOff>
      <xdr:row>34</xdr:row>
      <xdr:rowOff>174623</xdr:rowOff>
    </xdr:from>
    <xdr:to>
      <xdr:col>12</xdr:col>
      <xdr:colOff>622090</xdr:colOff>
      <xdr:row>39</xdr:row>
      <xdr:rowOff>123612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476406C-CFF9-4E83-A298-9ED21F86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8675686"/>
          <a:ext cx="1134059" cy="1139614"/>
        </a:xfrm>
        <a:prstGeom prst="rect">
          <a:avLst/>
        </a:prstGeom>
      </xdr:spPr>
    </xdr:pic>
    <xdr:clientData/>
  </xdr:twoCellAnchor>
  <xdr:twoCellAnchor>
    <xdr:from>
      <xdr:col>10</xdr:col>
      <xdr:colOff>161133</xdr:colOff>
      <xdr:row>0</xdr:row>
      <xdr:rowOff>130969</xdr:rowOff>
    </xdr:from>
    <xdr:to>
      <xdr:col>11</xdr:col>
      <xdr:colOff>408782</xdr:colOff>
      <xdr:row>4</xdr:row>
      <xdr:rowOff>207027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8B9A909-9883-442B-80DB-E8B2E5957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0508" y="130969"/>
          <a:ext cx="1128712" cy="1052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96985</xdr:rowOff>
    </xdr:from>
    <xdr:to>
      <xdr:col>1</xdr:col>
      <xdr:colOff>1316035</xdr:colOff>
      <xdr:row>4</xdr:row>
      <xdr:rowOff>146890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1E7B48D-FEEF-443D-9E86-6CC97ABE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85"/>
          <a:ext cx="1530348" cy="1026218"/>
        </a:xfrm>
        <a:prstGeom prst="rect">
          <a:avLst/>
        </a:prstGeom>
      </xdr:spPr>
    </xdr:pic>
    <xdr:clientData/>
  </xdr:twoCellAnchor>
  <xdr:twoCellAnchor>
    <xdr:from>
      <xdr:col>1</xdr:col>
      <xdr:colOff>202020</xdr:colOff>
      <xdr:row>80</xdr:row>
      <xdr:rowOff>112690</xdr:rowOff>
    </xdr:from>
    <xdr:to>
      <xdr:col>3</xdr:col>
      <xdr:colOff>229005</xdr:colOff>
      <xdr:row>85</xdr:row>
      <xdr:rowOff>49288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72B590C3-7A8B-4120-B459-B1B00537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7183">
          <a:off x="416333" y="19365096"/>
          <a:ext cx="2658266" cy="948630"/>
        </a:xfrm>
        <a:prstGeom prst="rect">
          <a:avLst/>
        </a:prstGeom>
      </xdr:spPr>
    </xdr:pic>
    <xdr:clientData/>
  </xdr:twoCellAnchor>
  <xdr:twoCellAnchor>
    <xdr:from>
      <xdr:col>3</xdr:col>
      <xdr:colOff>124475</xdr:colOff>
      <xdr:row>78</xdr:row>
      <xdr:rowOff>70070</xdr:rowOff>
    </xdr:from>
    <xdr:to>
      <xdr:col>7</xdr:col>
      <xdr:colOff>253374</xdr:colOff>
      <xdr:row>86</xdr:row>
      <xdr:rowOff>6965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B04CE360-04AF-4B0F-A7C4-BAA99969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12538">
          <a:off x="2970069" y="18762883"/>
          <a:ext cx="4343711" cy="1710926"/>
        </a:xfrm>
        <a:prstGeom prst="rect">
          <a:avLst/>
        </a:prstGeom>
      </xdr:spPr>
    </xdr:pic>
    <xdr:clientData/>
  </xdr:twoCellAnchor>
  <xdr:twoCellAnchor>
    <xdr:from>
      <xdr:col>9</xdr:col>
      <xdr:colOff>1071562</xdr:colOff>
      <xdr:row>79</xdr:row>
      <xdr:rowOff>47625</xdr:rowOff>
    </xdr:from>
    <xdr:to>
      <xdr:col>13</xdr:col>
      <xdr:colOff>631209</xdr:colOff>
      <xdr:row>86</xdr:row>
      <xdr:rowOff>37433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5D59610-80B3-413F-A19F-2473FE0C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01250" y="19097625"/>
          <a:ext cx="3548240" cy="1406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ri/OneDrive/Desktop/WMAC/Game%20Changer/Game%20Changer2/Test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ors"/>
      <sheetName val="Anleitung"/>
      <sheetName val="Instructions"/>
      <sheetName val="CountryCod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AFG</v>
          </cell>
        </row>
        <row r="3">
          <cell r="C3" t="str">
            <v>ALB</v>
          </cell>
        </row>
        <row r="4">
          <cell r="C4" t="str">
            <v>ALG</v>
          </cell>
        </row>
        <row r="5">
          <cell r="C5" t="str">
            <v>ASA</v>
          </cell>
        </row>
        <row r="6">
          <cell r="C6" t="str">
            <v>AND</v>
          </cell>
        </row>
        <row r="7">
          <cell r="C7" t="str">
            <v>ANG</v>
          </cell>
        </row>
        <row r="8">
          <cell r="C8" t="str">
            <v>AIA</v>
          </cell>
        </row>
        <row r="9">
          <cell r="C9" t="str">
            <v> </v>
          </cell>
        </row>
        <row r="10">
          <cell r="C10" t="str">
            <v>ANT</v>
          </cell>
        </row>
        <row r="11">
          <cell r="C11" t="str">
            <v>ARG</v>
          </cell>
        </row>
        <row r="12">
          <cell r="C12" t="str">
            <v>ARM</v>
          </cell>
        </row>
        <row r="13">
          <cell r="C13" t="str">
            <v>ARU</v>
          </cell>
        </row>
        <row r="14">
          <cell r="C14" t="str">
            <v>AUS</v>
          </cell>
        </row>
        <row r="15">
          <cell r="C15" t="str">
            <v>AUT</v>
          </cell>
        </row>
        <row r="16">
          <cell r="C16" t="str">
            <v>AZE</v>
          </cell>
        </row>
        <row r="17">
          <cell r="C17" t="str">
            <v>BAH</v>
          </cell>
        </row>
        <row r="18">
          <cell r="C18" t="str">
            <v>BRN</v>
          </cell>
        </row>
        <row r="19">
          <cell r="C19" t="str">
            <v>BAN</v>
          </cell>
        </row>
        <row r="20">
          <cell r="C20" t="str">
            <v>BAR</v>
          </cell>
        </row>
        <row r="21">
          <cell r="C21" t="str">
            <v>BLR</v>
          </cell>
        </row>
        <row r="22">
          <cell r="C22" t="str">
            <v>BEL</v>
          </cell>
        </row>
        <row r="23">
          <cell r="C23" t="str">
            <v>BIZ</v>
          </cell>
        </row>
        <row r="24">
          <cell r="C24" t="str">
            <v>BEN</v>
          </cell>
        </row>
        <row r="25">
          <cell r="C25" t="str">
            <v>BER</v>
          </cell>
        </row>
        <row r="26">
          <cell r="C26" t="str">
            <v>BHU</v>
          </cell>
        </row>
        <row r="27">
          <cell r="C27" t="str">
            <v>BOL</v>
          </cell>
        </row>
        <row r="28">
          <cell r="C28" t="str">
            <v>BIH</v>
          </cell>
        </row>
        <row r="29">
          <cell r="C29" t="str">
            <v>BOT</v>
          </cell>
        </row>
        <row r="30">
          <cell r="C30" t="str">
            <v> </v>
          </cell>
        </row>
        <row r="31">
          <cell r="C31" t="str">
            <v>BRA</v>
          </cell>
        </row>
        <row r="32">
          <cell r="C32" t="str">
            <v> </v>
          </cell>
        </row>
        <row r="33">
          <cell r="C33" t="str">
            <v>BRU</v>
          </cell>
        </row>
        <row r="34">
          <cell r="C34" t="str">
            <v>BUL</v>
          </cell>
        </row>
        <row r="35">
          <cell r="C35" t="str">
            <v>BUR</v>
          </cell>
        </row>
        <row r="36">
          <cell r="C36" t="str">
            <v>BDI</v>
          </cell>
        </row>
        <row r="37">
          <cell r="C37" t="str">
            <v>CAM</v>
          </cell>
        </row>
        <row r="38">
          <cell r="C38" t="str">
            <v>CMR</v>
          </cell>
        </row>
        <row r="39">
          <cell r="C39" t="str">
            <v>CAN</v>
          </cell>
        </row>
        <row r="40">
          <cell r="C40" t="str">
            <v>CPV</v>
          </cell>
        </row>
        <row r="41">
          <cell r="C41" t="str">
            <v>CAY</v>
          </cell>
        </row>
        <row r="42">
          <cell r="C42" t="str">
            <v>CAF</v>
          </cell>
        </row>
        <row r="43">
          <cell r="C43" t="str">
            <v>CHA</v>
          </cell>
        </row>
        <row r="44">
          <cell r="C44" t="str">
            <v>CHI</v>
          </cell>
        </row>
        <row r="45">
          <cell r="C45" t="str">
            <v>CHN</v>
          </cell>
        </row>
        <row r="46">
          <cell r="C46" t="str">
            <v> </v>
          </cell>
        </row>
        <row r="47">
          <cell r="C47" t="str">
            <v> </v>
          </cell>
        </row>
        <row r="48">
          <cell r="C48" t="str">
            <v>COL</v>
          </cell>
        </row>
        <row r="49">
          <cell r="C49" t="str">
            <v>COM</v>
          </cell>
        </row>
        <row r="50">
          <cell r="C50" t="str">
            <v>CGO</v>
          </cell>
        </row>
        <row r="51">
          <cell r="C51" t="str">
            <v>COD</v>
          </cell>
        </row>
        <row r="52">
          <cell r="C52" t="str">
            <v>COK</v>
          </cell>
        </row>
        <row r="53">
          <cell r="C53" t="str">
            <v>CRC</v>
          </cell>
        </row>
        <row r="54">
          <cell r="C54" t="str">
            <v>CIV</v>
          </cell>
        </row>
        <row r="55">
          <cell r="C55" t="str">
            <v>CRO</v>
          </cell>
        </row>
        <row r="56">
          <cell r="C56" t="str">
            <v>CUB</v>
          </cell>
        </row>
        <row r="57">
          <cell r="C57" t="str">
            <v>CYP</v>
          </cell>
        </row>
        <row r="58">
          <cell r="C58" t="str">
            <v>CZE</v>
          </cell>
        </row>
        <row r="59">
          <cell r="C59" t="str">
            <v>DEN</v>
          </cell>
        </row>
        <row r="60">
          <cell r="C60" t="str">
            <v>DJI</v>
          </cell>
        </row>
        <row r="61">
          <cell r="C61" t="str">
            <v>DMA</v>
          </cell>
        </row>
        <row r="62">
          <cell r="C62" t="str">
            <v>DOM</v>
          </cell>
        </row>
        <row r="63">
          <cell r="C63" t="str">
            <v>ECU</v>
          </cell>
        </row>
        <row r="64">
          <cell r="C64" t="str">
            <v>EGY</v>
          </cell>
        </row>
        <row r="65">
          <cell r="C65" t="str">
            <v>ESA</v>
          </cell>
        </row>
        <row r="66">
          <cell r="C66" t="str">
            <v>GEQ</v>
          </cell>
        </row>
        <row r="67">
          <cell r="C67" t="str">
            <v>ERI</v>
          </cell>
        </row>
        <row r="68">
          <cell r="C68" t="str">
            <v>EST</v>
          </cell>
        </row>
        <row r="69">
          <cell r="C69" t="str">
            <v>ETH</v>
          </cell>
        </row>
        <row r="70">
          <cell r="C70" t="str">
            <v>FLK</v>
          </cell>
        </row>
        <row r="71">
          <cell r="C71" t="str">
            <v>FAR</v>
          </cell>
        </row>
        <row r="72">
          <cell r="C72" t="str">
            <v>FIJ</v>
          </cell>
        </row>
        <row r="73">
          <cell r="C73" t="str">
            <v>FIN</v>
          </cell>
        </row>
        <row r="74">
          <cell r="C74" t="str">
            <v>FRA</v>
          </cell>
        </row>
        <row r="75">
          <cell r="C75" t="str">
            <v>FGU</v>
          </cell>
        </row>
        <row r="76">
          <cell r="C76" t="str">
            <v>FPO</v>
          </cell>
        </row>
        <row r="77">
          <cell r="C77" t="str">
            <v> </v>
          </cell>
        </row>
        <row r="78">
          <cell r="C78" t="str">
            <v>GAB</v>
          </cell>
        </row>
        <row r="79">
          <cell r="C79" t="str">
            <v>GAM</v>
          </cell>
        </row>
        <row r="80">
          <cell r="C80" t="str">
            <v>GEO</v>
          </cell>
        </row>
        <row r="81">
          <cell r="C81" t="str">
            <v>GER</v>
          </cell>
        </row>
        <row r="82">
          <cell r="C82" t="str">
            <v>GHA</v>
          </cell>
        </row>
        <row r="83">
          <cell r="C83" t="str">
            <v>GIB</v>
          </cell>
        </row>
        <row r="84">
          <cell r="C84" t="str">
            <v>GRE</v>
          </cell>
        </row>
        <row r="85">
          <cell r="C85" t="str">
            <v>GRL</v>
          </cell>
        </row>
        <row r="86">
          <cell r="C86" t="str">
            <v>GRN</v>
          </cell>
        </row>
        <row r="87">
          <cell r="C87" t="str">
            <v>GUD</v>
          </cell>
        </row>
        <row r="88">
          <cell r="C88" t="str">
            <v>GUM</v>
          </cell>
        </row>
        <row r="89">
          <cell r="C89" t="str">
            <v>GUA</v>
          </cell>
        </row>
        <row r="90">
          <cell r="C90" t="str">
            <v>GUI</v>
          </cell>
        </row>
        <row r="91">
          <cell r="C91" t="str">
            <v>GBS</v>
          </cell>
        </row>
        <row r="92">
          <cell r="C92" t="str">
            <v>GUY</v>
          </cell>
        </row>
        <row r="93">
          <cell r="C93" t="str">
            <v>HAI</v>
          </cell>
        </row>
        <row r="94">
          <cell r="C94" t="str">
            <v> </v>
          </cell>
        </row>
        <row r="95">
          <cell r="C95" t="str">
            <v>HON</v>
          </cell>
        </row>
        <row r="96">
          <cell r="C96" t="str">
            <v>HKG</v>
          </cell>
        </row>
        <row r="97">
          <cell r="C97" t="str">
            <v>HUN</v>
          </cell>
        </row>
        <row r="98">
          <cell r="C98" t="str">
            <v>ISL</v>
          </cell>
        </row>
        <row r="99">
          <cell r="C99" t="str">
            <v>IND</v>
          </cell>
        </row>
        <row r="100">
          <cell r="C100" t="str">
            <v>INA</v>
          </cell>
        </row>
        <row r="101">
          <cell r="C101" t="str">
            <v>IRI</v>
          </cell>
        </row>
        <row r="102">
          <cell r="C102" t="str">
            <v>IRQ</v>
          </cell>
        </row>
        <row r="103">
          <cell r="C103" t="str">
            <v>IRL</v>
          </cell>
        </row>
        <row r="104">
          <cell r="C104" t="str">
            <v>ISR</v>
          </cell>
        </row>
        <row r="105">
          <cell r="C105" t="str">
            <v>ITA</v>
          </cell>
        </row>
        <row r="106">
          <cell r="C106" t="str">
            <v>JAM</v>
          </cell>
        </row>
        <row r="107">
          <cell r="C107" t="str">
            <v>JPN</v>
          </cell>
        </row>
        <row r="108">
          <cell r="C108" t="str">
            <v>JOR</v>
          </cell>
        </row>
        <row r="109">
          <cell r="C109" t="str">
            <v>KAZ</v>
          </cell>
        </row>
        <row r="110">
          <cell r="C110" t="str">
            <v>KEN</v>
          </cell>
        </row>
        <row r="111">
          <cell r="C111" t="str">
            <v>KIR</v>
          </cell>
        </row>
        <row r="112">
          <cell r="C112" t="str">
            <v>PRK</v>
          </cell>
        </row>
        <row r="113">
          <cell r="C113" t="str">
            <v>KOR</v>
          </cell>
        </row>
        <row r="114">
          <cell r="C114" t="str">
            <v>KUW</v>
          </cell>
        </row>
        <row r="115">
          <cell r="C115" t="str">
            <v>KGZ</v>
          </cell>
        </row>
        <row r="116">
          <cell r="C116" t="str">
            <v>LAO</v>
          </cell>
        </row>
        <row r="117">
          <cell r="C117" t="str">
            <v>LAT</v>
          </cell>
        </row>
        <row r="118">
          <cell r="C118" t="str">
            <v>LIB</v>
          </cell>
        </row>
        <row r="119">
          <cell r="C119" t="str">
            <v>LES</v>
          </cell>
        </row>
        <row r="120">
          <cell r="C120" t="str">
            <v>LBR</v>
          </cell>
        </row>
        <row r="121">
          <cell r="C121" t="str">
            <v>LBA</v>
          </cell>
        </row>
        <row r="122">
          <cell r="C122" t="str">
            <v>LIE</v>
          </cell>
        </row>
        <row r="123">
          <cell r="C123" t="str">
            <v>LTU</v>
          </cell>
        </row>
        <row r="124">
          <cell r="C124" t="str">
            <v>LUX</v>
          </cell>
        </row>
        <row r="125">
          <cell r="C125" t="str">
            <v>MAC</v>
          </cell>
        </row>
        <row r="126">
          <cell r="C126" t="str">
            <v>MKD</v>
          </cell>
        </row>
        <row r="127">
          <cell r="C127" t="str">
            <v>MAD</v>
          </cell>
        </row>
        <row r="128">
          <cell r="C128" t="str">
            <v>MAW</v>
          </cell>
        </row>
        <row r="129">
          <cell r="C129" t="str">
            <v>MAS</v>
          </cell>
        </row>
        <row r="130">
          <cell r="C130" t="str">
            <v>MDV</v>
          </cell>
        </row>
        <row r="131">
          <cell r="C131" t="str">
            <v>MLI</v>
          </cell>
        </row>
        <row r="132">
          <cell r="C132" t="str">
            <v>MLT</v>
          </cell>
        </row>
        <row r="133">
          <cell r="C133" t="str">
            <v>MSH</v>
          </cell>
        </row>
        <row r="134">
          <cell r="C134" t="str">
            <v>MRT</v>
          </cell>
        </row>
        <row r="135">
          <cell r="C135" t="str">
            <v>MTN</v>
          </cell>
        </row>
        <row r="136">
          <cell r="C136" t="str">
            <v>MRI</v>
          </cell>
        </row>
        <row r="137">
          <cell r="C137" t="str">
            <v>MAY</v>
          </cell>
        </row>
        <row r="138">
          <cell r="C138" t="str">
            <v>MEX</v>
          </cell>
        </row>
        <row r="139">
          <cell r="C139" t="str">
            <v>FSM</v>
          </cell>
        </row>
        <row r="140">
          <cell r="C140" t="str">
            <v>MDA</v>
          </cell>
        </row>
        <row r="141">
          <cell r="C141" t="str">
            <v>MON</v>
          </cell>
        </row>
        <row r="142">
          <cell r="C142" t="str">
            <v>MGL</v>
          </cell>
        </row>
        <row r="143">
          <cell r="C143" t="str">
            <v>MNT</v>
          </cell>
        </row>
        <row r="144">
          <cell r="C144" t="str">
            <v>MAR</v>
          </cell>
        </row>
        <row r="145">
          <cell r="C145" t="str">
            <v>MOZ</v>
          </cell>
        </row>
        <row r="146">
          <cell r="C146" t="str">
            <v>MYA</v>
          </cell>
        </row>
        <row r="147">
          <cell r="C147" t="str">
            <v>NAM</v>
          </cell>
        </row>
        <row r="148">
          <cell r="C148" t="str">
            <v>NRU</v>
          </cell>
        </row>
        <row r="149">
          <cell r="C149" t="str">
            <v>NEP</v>
          </cell>
        </row>
        <row r="150">
          <cell r="C150" t="str">
            <v>NED</v>
          </cell>
        </row>
        <row r="151">
          <cell r="C151" t="str">
            <v>AHO</v>
          </cell>
        </row>
        <row r="152">
          <cell r="C152" t="str">
            <v>NCD</v>
          </cell>
        </row>
        <row r="153">
          <cell r="C153" t="str">
            <v>NZL</v>
          </cell>
        </row>
        <row r="154">
          <cell r="C154" t="str">
            <v>NCA</v>
          </cell>
        </row>
        <row r="155">
          <cell r="C155" t="str">
            <v>NIG</v>
          </cell>
        </row>
        <row r="156">
          <cell r="C156" t="str">
            <v>NGR</v>
          </cell>
        </row>
        <row r="157">
          <cell r="C157" t="str">
            <v>NIU</v>
          </cell>
        </row>
        <row r="158">
          <cell r="C158" t="str">
            <v>NFI</v>
          </cell>
        </row>
        <row r="159">
          <cell r="C159" t="str">
            <v>NMA</v>
          </cell>
        </row>
        <row r="160">
          <cell r="C160" t="str">
            <v>NOR</v>
          </cell>
        </row>
        <row r="161">
          <cell r="C161" t="str">
            <v>OMA</v>
          </cell>
        </row>
        <row r="162">
          <cell r="C162" t="str">
            <v>PAK</v>
          </cell>
        </row>
        <row r="163">
          <cell r="C163" t="str">
            <v>PLW</v>
          </cell>
        </row>
        <row r="164">
          <cell r="C164" t="str">
            <v>PLE</v>
          </cell>
        </row>
        <row r="165">
          <cell r="C165" t="str">
            <v>PAN</v>
          </cell>
        </row>
        <row r="166">
          <cell r="C166" t="str">
            <v>PNG</v>
          </cell>
        </row>
        <row r="167">
          <cell r="C167" t="str">
            <v>PAR</v>
          </cell>
        </row>
        <row r="168">
          <cell r="C168" t="str">
            <v>PER</v>
          </cell>
        </row>
        <row r="169">
          <cell r="C169" t="str">
            <v>PHI</v>
          </cell>
        </row>
        <row r="170">
          <cell r="C170" t="str">
            <v> </v>
          </cell>
        </row>
        <row r="171">
          <cell r="C171" t="str">
            <v>POL</v>
          </cell>
        </row>
        <row r="172">
          <cell r="C172" t="str">
            <v>POR</v>
          </cell>
        </row>
        <row r="173">
          <cell r="C173" t="str">
            <v>PUR</v>
          </cell>
        </row>
        <row r="174">
          <cell r="C174" t="str">
            <v>QAT</v>
          </cell>
        </row>
        <row r="175">
          <cell r="C175" t="str">
            <v>REU</v>
          </cell>
        </row>
        <row r="176">
          <cell r="C176" t="str">
            <v>ROM</v>
          </cell>
        </row>
        <row r="177">
          <cell r="C177" t="str">
            <v>RUS</v>
          </cell>
        </row>
        <row r="178">
          <cell r="C178" t="str">
            <v>RWA</v>
          </cell>
        </row>
        <row r="179">
          <cell r="C179" t="str">
            <v>HEL</v>
          </cell>
        </row>
        <row r="180">
          <cell r="C180" t="str">
            <v>SKN</v>
          </cell>
        </row>
        <row r="181">
          <cell r="C181" t="str">
            <v>LCA</v>
          </cell>
        </row>
        <row r="182">
          <cell r="C182" t="str">
            <v>SPM</v>
          </cell>
        </row>
        <row r="183">
          <cell r="C183" t="str">
            <v>VIN</v>
          </cell>
        </row>
        <row r="184">
          <cell r="C184" t="str">
            <v>SAM</v>
          </cell>
        </row>
        <row r="185">
          <cell r="C185" t="str">
            <v>SMR</v>
          </cell>
        </row>
        <row r="186">
          <cell r="C186" t="str">
            <v>STP</v>
          </cell>
        </row>
        <row r="187">
          <cell r="C187" t="str">
            <v>KSA</v>
          </cell>
        </row>
        <row r="188">
          <cell r="C188" t="str">
            <v>SEN</v>
          </cell>
        </row>
        <row r="189">
          <cell r="C189" t="str">
            <v>YUG</v>
          </cell>
        </row>
        <row r="190">
          <cell r="C190" t="str">
            <v>SEY</v>
          </cell>
        </row>
        <row r="191">
          <cell r="C191" t="str">
            <v>SLE</v>
          </cell>
        </row>
        <row r="192">
          <cell r="C192" t="str">
            <v>SIN</v>
          </cell>
        </row>
        <row r="193">
          <cell r="C193" t="str">
            <v>SVK</v>
          </cell>
        </row>
        <row r="194">
          <cell r="C194" t="str">
            <v>SLO</v>
          </cell>
        </row>
        <row r="195">
          <cell r="C195" t="str">
            <v>SOL</v>
          </cell>
        </row>
        <row r="196">
          <cell r="C196" t="str">
            <v>SOM</v>
          </cell>
        </row>
        <row r="197">
          <cell r="C197" t="str">
            <v>RSA</v>
          </cell>
        </row>
        <row r="198">
          <cell r="C198" t="str">
            <v> </v>
          </cell>
        </row>
        <row r="199">
          <cell r="C199" t="str">
            <v>ESP</v>
          </cell>
        </row>
        <row r="200">
          <cell r="C200" t="str">
            <v>SRI</v>
          </cell>
        </row>
        <row r="201">
          <cell r="C201" t="str">
            <v>SUD</v>
          </cell>
        </row>
        <row r="202">
          <cell r="C202" t="str">
            <v>SUR</v>
          </cell>
        </row>
        <row r="203">
          <cell r="C203" t="str">
            <v> </v>
          </cell>
        </row>
        <row r="204">
          <cell r="C204" t="str">
            <v>SWZ</v>
          </cell>
        </row>
        <row r="205">
          <cell r="C205" t="str">
            <v>SWE</v>
          </cell>
        </row>
        <row r="206">
          <cell r="C206" t="str">
            <v>SUI</v>
          </cell>
        </row>
        <row r="207">
          <cell r="C207" t="str">
            <v>SYR</v>
          </cell>
        </row>
        <row r="208">
          <cell r="C208" t="str">
            <v>TPE</v>
          </cell>
        </row>
        <row r="209">
          <cell r="C209" t="str">
            <v>TJK</v>
          </cell>
        </row>
        <row r="210">
          <cell r="C210" t="str">
            <v>TAN</v>
          </cell>
        </row>
        <row r="211">
          <cell r="C211" t="str">
            <v>THA</v>
          </cell>
        </row>
        <row r="212">
          <cell r="C212" t="str">
            <v>TLS</v>
          </cell>
        </row>
        <row r="213">
          <cell r="C213" t="str">
            <v>TOG</v>
          </cell>
        </row>
        <row r="214">
          <cell r="C214" t="str">
            <v> </v>
          </cell>
        </row>
        <row r="215">
          <cell r="C215" t="str">
            <v>TGA</v>
          </cell>
        </row>
        <row r="216">
          <cell r="C216" t="str">
            <v>TRI</v>
          </cell>
        </row>
        <row r="217">
          <cell r="C217" t="str">
            <v>TUN</v>
          </cell>
        </row>
        <row r="218">
          <cell r="C218" t="str">
            <v>TUR</v>
          </cell>
        </row>
        <row r="219">
          <cell r="C219" t="str">
            <v>TKM</v>
          </cell>
        </row>
        <row r="220">
          <cell r="C220" t="str">
            <v>TKS</v>
          </cell>
        </row>
        <row r="221">
          <cell r="C221" t="str">
            <v>TUV</v>
          </cell>
        </row>
        <row r="222">
          <cell r="C222" t="str">
            <v>UGA</v>
          </cell>
        </row>
        <row r="223">
          <cell r="C223" t="str">
            <v>UKR</v>
          </cell>
        </row>
        <row r="224">
          <cell r="C224" t="str">
            <v>UAE</v>
          </cell>
        </row>
        <row r="225">
          <cell r="C225" t="str">
            <v>GBR</v>
          </cell>
        </row>
        <row r="226">
          <cell r="C226" t="str">
            <v> </v>
          </cell>
        </row>
        <row r="227">
          <cell r="C227" t="str">
            <v>USA</v>
          </cell>
        </row>
        <row r="228">
          <cell r="C228" t="str">
            <v>URU</v>
          </cell>
        </row>
        <row r="229">
          <cell r="C229" t="str">
            <v>UZB</v>
          </cell>
        </row>
        <row r="230">
          <cell r="C230" t="str">
            <v>VAN</v>
          </cell>
        </row>
        <row r="231">
          <cell r="C231" t="str">
            <v> </v>
          </cell>
        </row>
        <row r="232">
          <cell r="C232" t="str">
            <v>VEN</v>
          </cell>
        </row>
        <row r="233">
          <cell r="C233" t="str">
            <v>VIE</v>
          </cell>
        </row>
        <row r="234">
          <cell r="C234" t="str">
            <v>IVB</v>
          </cell>
        </row>
        <row r="235">
          <cell r="C235" t="str">
            <v>ISV</v>
          </cell>
        </row>
        <row r="236">
          <cell r="C236" t="str">
            <v>WAF</v>
          </cell>
        </row>
        <row r="237">
          <cell r="C237" t="str">
            <v> </v>
          </cell>
        </row>
        <row r="238">
          <cell r="C238" t="str">
            <v>YEM</v>
          </cell>
        </row>
        <row r="239">
          <cell r="C239" t="str">
            <v>ZAM</v>
          </cell>
        </row>
        <row r="240">
          <cell r="C240" t="str">
            <v>ZIM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8EF0-CF62-436E-941C-0DF65B379E50}">
  <sheetPr>
    <pageSetUpPr fitToPage="1"/>
  </sheetPr>
  <dimension ref="A1:S48"/>
  <sheetViews>
    <sheetView tabSelected="1" showRuler="0" view="pageLayout" zoomScale="93" zoomScaleNormal="120" zoomScaleSheetLayoutView="120" zoomScalePageLayoutView="93" workbookViewId="0">
      <selection activeCell="F26" sqref="F26"/>
    </sheetView>
  </sheetViews>
  <sheetFormatPr baseColWidth="10" defaultColWidth="3.140625" defaultRowHeight="15.75" x14ac:dyDescent="0.25"/>
  <cols>
    <col min="1" max="1" width="3" style="2" customWidth="1"/>
    <col min="2" max="2" width="20" style="2" bestFit="1" customWidth="1"/>
    <col min="3" max="3" width="17.140625" style="2" customWidth="1"/>
    <col min="4" max="4" width="9.85546875" style="4" customWidth="1"/>
    <col min="5" max="5" width="10.140625" style="2" customWidth="1"/>
    <col min="6" max="6" width="30.140625" style="3" customWidth="1"/>
    <col min="7" max="7" width="9" style="1" customWidth="1"/>
    <col min="8" max="8" width="13.140625" style="2" customWidth="1"/>
    <col min="9" max="9" width="13.28515625" style="2" customWidth="1"/>
    <col min="10" max="10" width="18.42578125" style="2" customWidth="1"/>
    <col min="11" max="11" width="12.42578125" style="2" customWidth="1"/>
    <col min="12" max="12" width="12.140625" style="2" customWidth="1"/>
    <col min="13" max="13" width="13.140625" style="2" customWidth="1"/>
    <col min="14" max="14" width="11.5703125" style="2" customWidth="1"/>
    <col min="15" max="15" width="0.42578125" style="11" hidden="1" customWidth="1"/>
    <col min="16" max="16" width="0.42578125" style="12" hidden="1" customWidth="1"/>
    <col min="17" max="17" width="1" style="11" hidden="1" customWidth="1"/>
    <col min="18" max="18" width="2" style="14" bestFit="1" customWidth="1"/>
    <col min="19" max="19" width="2.42578125" style="4" hidden="1" customWidth="1"/>
    <col min="20" max="20" width="11.42578125" style="2" customWidth="1"/>
    <col min="21" max="22" width="1.5703125" style="2" customWidth="1"/>
    <col min="23" max="16384" width="3.140625" style="2"/>
  </cols>
  <sheetData>
    <row r="1" spans="1:19" ht="16.5" thickBot="1" x14ac:dyDescent="0.3">
      <c r="A1" s="5"/>
      <c r="B1" s="5"/>
      <c r="C1" s="5"/>
      <c r="D1" s="6"/>
      <c r="E1" s="5"/>
      <c r="F1" s="7"/>
      <c r="G1" s="8"/>
      <c r="H1" s="5"/>
      <c r="I1" s="5"/>
      <c r="J1" s="5"/>
      <c r="K1" s="5"/>
      <c r="L1" s="5"/>
      <c r="M1" s="5"/>
      <c r="N1" s="5"/>
      <c r="O1" s="9"/>
      <c r="P1" s="10"/>
      <c r="Q1" s="9"/>
      <c r="R1" s="13"/>
    </row>
    <row r="2" spans="1:19" ht="21" thickTop="1" thickBot="1" x14ac:dyDescent="0.45">
      <c r="A2" s="72"/>
      <c r="B2" s="169" t="s">
        <v>81</v>
      </c>
      <c r="C2" s="170"/>
      <c r="D2" s="167" t="s">
        <v>80</v>
      </c>
      <c r="E2" s="168"/>
      <c r="F2" s="171" t="s">
        <v>89</v>
      </c>
      <c r="G2" s="171"/>
      <c r="H2" s="171"/>
      <c r="I2" s="171"/>
      <c r="J2" s="171"/>
      <c r="K2" s="171"/>
      <c r="L2" s="59"/>
      <c r="M2" s="59"/>
      <c r="N2" s="73"/>
      <c r="O2" s="42"/>
      <c r="P2" s="43"/>
      <c r="Q2" s="42"/>
      <c r="R2" s="37"/>
      <c r="S2" s="32"/>
    </row>
    <row r="3" spans="1:19" s="46" customFormat="1" ht="12.75" customHeight="1" x14ac:dyDescent="0.25">
      <c r="A3" s="33"/>
      <c r="B3" s="33"/>
      <c r="C3" s="33"/>
      <c r="D3" s="34"/>
      <c r="E3" s="33"/>
      <c r="F3" s="38"/>
      <c r="G3" s="39"/>
      <c r="H3" s="33"/>
      <c r="I3" s="33"/>
      <c r="J3" s="33"/>
      <c r="K3" s="33"/>
      <c r="L3" s="52"/>
      <c r="M3" s="52"/>
      <c r="N3" s="33"/>
      <c r="O3" s="35"/>
      <c r="P3" s="36"/>
      <c r="Q3" s="35"/>
      <c r="R3" s="37"/>
      <c r="S3" s="34"/>
    </row>
    <row r="4" spans="1:19" s="46" customFormat="1" ht="16.5" thickBot="1" x14ac:dyDescent="0.3">
      <c r="A4" s="33"/>
      <c r="B4" s="40"/>
      <c r="C4" s="40"/>
      <c r="D4" s="41"/>
      <c r="E4" s="40"/>
      <c r="F4" s="104" t="s">
        <v>92</v>
      </c>
      <c r="G4" s="44"/>
      <c r="H4" s="40"/>
      <c r="I4" s="40"/>
      <c r="J4" s="40"/>
      <c r="K4" s="40"/>
      <c r="L4" s="45"/>
      <c r="M4" s="45"/>
      <c r="N4" s="40"/>
      <c r="O4" s="42"/>
      <c r="P4" s="43"/>
      <c r="Q4" s="42"/>
      <c r="R4" s="37"/>
      <c r="S4" s="41"/>
    </row>
    <row r="5" spans="1:19" s="46" customFormat="1" ht="24" thickBot="1" x14ac:dyDescent="0.4">
      <c r="A5" s="33"/>
      <c r="B5" s="159" t="s">
        <v>93</v>
      </c>
      <c r="C5" s="160"/>
      <c r="D5" s="177" t="s">
        <v>112</v>
      </c>
      <c r="E5" s="177"/>
      <c r="F5" s="178"/>
      <c r="G5" s="105"/>
      <c r="H5" s="83" t="s">
        <v>90</v>
      </c>
      <c r="I5" s="161">
        <f>_xlfn.IFNA(VLOOKUP(D5,Tabelle1!A1:B9,2,FALSE),"-")</f>
        <v>45346</v>
      </c>
      <c r="J5" s="162"/>
      <c r="K5" s="82"/>
      <c r="L5" s="53"/>
      <c r="N5" s="40"/>
      <c r="O5" s="42"/>
      <c r="P5" s="43"/>
      <c r="Q5" s="42"/>
      <c r="R5" s="37"/>
      <c r="S5" s="41"/>
    </row>
    <row r="6" spans="1:19" s="46" customFormat="1" ht="14.25" customHeight="1" thickBot="1" x14ac:dyDescent="0.3">
      <c r="A6" s="5"/>
      <c r="B6" s="56"/>
      <c r="D6" s="47"/>
      <c r="F6" s="103" t="s">
        <v>92</v>
      </c>
      <c r="G6" s="49"/>
      <c r="H6" s="57"/>
      <c r="J6" s="103" t="s">
        <v>92</v>
      </c>
      <c r="L6" s="54"/>
      <c r="O6" s="50"/>
      <c r="P6" s="51"/>
      <c r="Q6" s="50"/>
      <c r="R6" s="13"/>
      <c r="S6" s="47"/>
    </row>
    <row r="7" spans="1:19" s="63" customFormat="1" ht="21.75" thickBot="1" x14ac:dyDescent="0.4">
      <c r="A7" s="70"/>
      <c r="B7" s="175" t="s">
        <v>91</v>
      </c>
      <c r="C7" s="176"/>
      <c r="D7" s="172"/>
      <c r="E7" s="173"/>
      <c r="F7" s="174"/>
      <c r="G7" s="64"/>
      <c r="H7" s="175" t="s">
        <v>102</v>
      </c>
      <c r="I7" s="176"/>
      <c r="J7" s="127">
        <v>2</v>
      </c>
      <c r="L7" s="65"/>
      <c r="O7" s="66"/>
      <c r="P7" s="67"/>
      <c r="Q7" s="66"/>
      <c r="R7" s="69"/>
      <c r="S7" s="68"/>
    </row>
    <row r="8" spans="1:19" s="63" customFormat="1" ht="21" x14ac:dyDescent="0.35">
      <c r="A8" s="70"/>
      <c r="B8" s="102"/>
      <c r="C8" s="102"/>
      <c r="D8" s="102"/>
      <c r="E8" s="102"/>
      <c r="F8" s="102"/>
      <c r="G8" s="64"/>
      <c r="H8" s="102"/>
      <c r="I8" s="102"/>
      <c r="J8" s="102"/>
      <c r="L8" s="65"/>
      <c r="O8" s="66"/>
      <c r="P8" s="67"/>
      <c r="Q8" s="66"/>
      <c r="R8" s="69"/>
      <c r="S8" s="68"/>
    </row>
    <row r="9" spans="1:19" s="86" customFormat="1" ht="18.75" x14ac:dyDescent="0.3">
      <c r="A9" s="84"/>
      <c r="B9" s="163" t="s">
        <v>94</v>
      </c>
      <c r="C9" s="163"/>
      <c r="D9" s="164"/>
      <c r="E9" s="164"/>
      <c r="F9" s="164"/>
      <c r="G9" s="85"/>
      <c r="H9" s="101"/>
      <c r="I9" s="101"/>
      <c r="J9" s="101"/>
      <c r="L9" s="87"/>
      <c r="O9" s="88"/>
      <c r="P9" s="89"/>
      <c r="Q9" s="88"/>
      <c r="R9" s="90"/>
      <c r="S9" s="91"/>
    </row>
    <row r="10" spans="1:19" s="86" customFormat="1" ht="18.75" x14ac:dyDescent="0.3">
      <c r="A10" s="84"/>
      <c r="B10" s="101"/>
      <c r="C10" s="101"/>
      <c r="D10" s="165"/>
      <c r="E10" s="165"/>
      <c r="F10" s="165"/>
      <c r="G10" s="85"/>
      <c r="H10" s="101"/>
      <c r="I10" s="101"/>
      <c r="J10" s="101"/>
      <c r="L10" s="87"/>
      <c r="O10" s="88"/>
      <c r="P10" s="89"/>
      <c r="Q10" s="88"/>
      <c r="R10" s="90"/>
      <c r="S10" s="91"/>
    </row>
    <row r="11" spans="1:19" s="86" customFormat="1" ht="18.75" x14ac:dyDescent="0.3">
      <c r="A11" s="84"/>
      <c r="B11" s="101"/>
      <c r="C11" s="101"/>
      <c r="D11" s="165"/>
      <c r="E11" s="165"/>
      <c r="F11" s="165"/>
      <c r="G11" s="85"/>
      <c r="H11" s="101"/>
      <c r="I11" s="101"/>
      <c r="J11" s="101"/>
      <c r="L11" s="87"/>
      <c r="O11" s="88"/>
      <c r="P11" s="89"/>
      <c r="Q11" s="88"/>
      <c r="R11" s="90"/>
      <c r="S11" s="91"/>
    </row>
    <row r="12" spans="1:19" s="86" customFormat="1" ht="18.75" x14ac:dyDescent="0.3">
      <c r="A12" s="84"/>
      <c r="B12" s="101"/>
      <c r="C12" s="101"/>
      <c r="D12" s="165"/>
      <c r="E12" s="165"/>
      <c r="F12" s="165"/>
      <c r="G12" s="85"/>
      <c r="H12" s="101"/>
      <c r="I12" s="101"/>
      <c r="J12" s="101"/>
      <c r="L12" s="87"/>
      <c r="O12" s="88"/>
      <c r="P12" s="89"/>
      <c r="Q12" s="88"/>
      <c r="R12" s="90"/>
      <c r="S12" s="91"/>
    </row>
    <row r="13" spans="1:19" s="86" customFormat="1" ht="18.75" x14ac:dyDescent="0.3">
      <c r="A13" s="84"/>
      <c r="D13" s="166"/>
      <c r="E13" s="166"/>
      <c r="F13" s="166"/>
      <c r="G13" s="85"/>
      <c r="L13" s="87"/>
      <c r="O13" s="88"/>
      <c r="P13" s="89"/>
      <c r="Q13" s="88"/>
      <c r="R13" s="90"/>
      <c r="S13" s="91"/>
    </row>
    <row r="14" spans="1:19" s="46" customFormat="1" ht="16.5" thickBot="1" x14ac:dyDescent="0.3">
      <c r="A14" s="5"/>
      <c r="D14" s="47"/>
      <c r="F14" s="48"/>
      <c r="G14" s="49"/>
      <c r="L14" s="55"/>
      <c r="O14" s="50"/>
      <c r="P14" s="51"/>
      <c r="Q14" s="50"/>
      <c r="R14" s="13"/>
      <c r="S14" s="47"/>
    </row>
    <row r="15" spans="1:19" s="46" customFormat="1" ht="28.35" customHeight="1" thickBot="1" x14ac:dyDescent="0.3">
      <c r="A15" s="71"/>
      <c r="B15" s="151" t="s">
        <v>79</v>
      </c>
      <c r="C15" s="152"/>
      <c r="D15" s="153" t="s">
        <v>77</v>
      </c>
      <c r="E15" s="154"/>
      <c r="F15" s="126"/>
      <c r="G15" s="155" t="s">
        <v>78</v>
      </c>
      <c r="H15" s="156"/>
      <c r="I15" s="157"/>
      <c r="J15" s="158"/>
      <c r="K15" s="58"/>
      <c r="L15" s="58"/>
      <c r="M15" s="58"/>
      <c r="N15" s="58"/>
      <c r="O15" s="50"/>
      <c r="P15" s="51"/>
      <c r="Q15" s="50"/>
      <c r="R15" s="13"/>
      <c r="S15" s="47"/>
    </row>
    <row r="16" spans="1:19" s="16" customFormat="1" ht="38.25" x14ac:dyDescent="0.25">
      <c r="A16" s="28"/>
      <c r="B16" s="75" t="s">
        <v>73</v>
      </c>
      <c r="C16" s="76" t="s">
        <v>74</v>
      </c>
      <c r="D16" s="77" t="s">
        <v>75</v>
      </c>
      <c r="E16" s="78" t="s">
        <v>0</v>
      </c>
      <c r="F16" s="78" t="s">
        <v>65</v>
      </c>
      <c r="G16" s="78" t="s">
        <v>66</v>
      </c>
      <c r="H16" s="78" t="s">
        <v>67</v>
      </c>
      <c r="I16" s="78" t="s">
        <v>68</v>
      </c>
      <c r="J16" s="78" t="s">
        <v>69</v>
      </c>
      <c r="K16" s="76" t="s">
        <v>70</v>
      </c>
      <c r="L16" s="76" t="s">
        <v>71</v>
      </c>
      <c r="M16" s="80" t="s">
        <v>72</v>
      </c>
      <c r="N16" s="79" t="s">
        <v>76</v>
      </c>
      <c r="O16" s="30"/>
      <c r="P16" s="15"/>
      <c r="Q16" s="30"/>
      <c r="R16" s="29"/>
      <c r="S16" s="30"/>
    </row>
    <row r="17" spans="1:19" s="24" customFormat="1" ht="16.5" thickBot="1" x14ac:dyDescent="0.3">
      <c r="A17" s="17" t="s">
        <v>83</v>
      </c>
      <c r="B17" s="60" t="s">
        <v>57</v>
      </c>
      <c r="C17" s="18" t="s">
        <v>82</v>
      </c>
      <c r="D17" s="61">
        <v>28773</v>
      </c>
      <c r="E17" s="18" t="s">
        <v>84</v>
      </c>
      <c r="F17" s="18" t="s">
        <v>85</v>
      </c>
      <c r="G17" s="18">
        <v>555555</v>
      </c>
      <c r="H17" s="18" t="s">
        <v>86</v>
      </c>
      <c r="I17" s="61">
        <v>42804</v>
      </c>
      <c r="J17" s="18" t="s">
        <v>87</v>
      </c>
      <c r="K17" s="62">
        <v>12345678</v>
      </c>
      <c r="L17" s="61">
        <v>46456</v>
      </c>
      <c r="M17" s="18" t="s">
        <v>87</v>
      </c>
      <c r="N17" s="19" t="s">
        <v>88</v>
      </c>
      <c r="O17" s="20" t="s">
        <v>1</v>
      </c>
      <c r="P17" s="21" t="str">
        <f t="shared" ref="P17:P47" si="0">O17&amp;E17</f>
        <v>Age_male</v>
      </c>
      <c r="Q17" s="21" t="str">
        <f>LEFT(H17,4)</f>
        <v>Alek</v>
      </c>
      <c r="R17" s="22"/>
      <c r="S17" s="23" t="str">
        <f>IF(AND(E17&lt;99,E17&gt;44),"1","")</f>
        <v/>
      </c>
    </row>
    <row r="18" spans="1:19" s="27" customFormat="1" ht="16.5" thickTop="1" x14ac:dyDescent="0.25">
      <c r="A18" s="25">
        <v>1</v>
      </c>
      <c r="B18" s="109"/>
      <c r="C18" s="110"/>
      <c r="D18" s="111"/>
      <c r="E18" s="110"/>
      <c r="F18" s="112"/>
      <c r="G18" s="110"/>
      <c r="H18" s="110"/>
      <c r="I18" s="111"/>
      <c r="J18" s="110"/>
      <c r="K18" s="113"/>
      <c r="L18" s="111"/>
      <c r="M18" s="110"/>
      <c r="N18" s="114"/>
      <c r="O18" s="21" t="s">
        <v>1</v>
      </c>
      <c r="P18" s="21" t="str">
        <f t="shared" si="0"/>
        <v>Age_</v>
      </c>
      <c r="Q18" s="21" t="str">
        <f>LEFT(H18,4)</f>
        <v/>
      </c>
      <c r="R18" s="26">
        <f t="shared" ref="R18:R35" si="1">COUNTIFS($B$18:$B$47,$B18,$C$18:$C$47,$C18,$D$18:$D$47,$D18)</f>
        <v>0</v>
      </c>
      <c r="S18" s="23" t="str">
        <f>IF(AND(E18&lt;99,E18&gt;44),"1","")</f>
        <v/>
      </c>
    </row>
    <row r="19" spans="1:19" s="27" customFormat="1" x14ac:dyDescent="0.25">
      <c r="A19" s="25">
        <v>2</v>
      </c>
      <c r="B19" s="115"/>
      <c r="C19" s="116"/>
      <c r="D19" s="117"/>
      <c r="E19" s="116"/>
      <c r="F19" s="118"/>
      <c r="G19" s="116"/>
      <c r="H19" s="116"/>
      <c r="I19" s="117"/>
      <c r="J19" s="116"/>
      <c r="K19" s="119"/>
      <c r="L19" s="117"/>
      <c r="M19" s="116"/>
      <c r="N19" s="120"/>
      <c r="O19" s="21" t="s">
        <v>1</v>
      </c>
      <c r="P19" s="21" t="str">
        <f t="shared" si="0"/>
        <v>Age_</v>
      </c>
      <c r="Q19" s="21" t="str">
        <f t="shared" ref="Q19:Q47" si="2">LEFT(H19,4)</f>
        <v/>
      </c>
      <c r="R19" s="26">
        <f t="shared" si="1"/>
        <v>0</v>
      </c>
      <c r="S19" s="23" t="str">
        <f t="shared" ref="S19:S47" si="3">IF(AND(E19&lt;99,E19&gt;44),"1","")</f>
        <v/>
      </c>
    </row>
    <row r="20" spans="1:19" s="27" customFormat="1" x14ac:dyDescent="0.25">
      <c r="A20" s="25">
        <v>3</v>
      </c>
      <c r="B20" s="115"/>
      <c r="C20" s="116"/>
      <c r="D20" s="117"/>
      <c r="E20" s="116"/>
      <c r="F20" s="118"/>
      <c r="G20" s="116"/>
      <c r="H20" s="116"/>
      <c r="I20" s="117"/>
      <c r="J20" s="116"/>
      <c r="K20" s="119"/>
      <c r="L20" s="117"/>
      <c r="M20" s="116"/>
      <c r="N20" s="120"/>
      <c r="O20" s="21" t="s">
        <v>1</v>
      </c>
      <c r="P20" s="21" t="str">
        <f t="shared" si="0"/>
        <v>Age_</v>
      </c>
      <c r="Q20" s="21" t="str">
        <f t="shared" si="2"/>
        <v/>
      </c>
      <c r="R20" s="26">
        <f t="shared" si="1"/>
        <v>0</v>
      </c>
      <c r="S20" s="23" t="str">
        <f t="shared" si="3"/>
        <v/>
      </c>
    </row>
    <row r="21" spans="1:19" s="27" customFormat="1" x14ac:dyDescent="0.25">
      <c r="A21" s="25">
        <v>4</v>
      </c>
      <c r="B21" s="115"/>
      <c r="C21" s="116"/>
      <c r="D21" s="117"/>
      <c r="E21" s="116"/>
      <c r="F21" s="118"/>
      <c r="G21" s="116"/>
      <c r="H21" s="116"/>
      <c r="I21" s="117"/>
      <c r="J21" s="116"/>
      <c r="K21" s="119"/>
      <c r="L21" s="117"/>
      <c r="M21" s="116"/>
      <c r="N21" s="120"/>
      <c r="O21" s="21" t="s">
        <v>1</v>
      </c>
      <c r="P21" s="21" t="str">
        <f t="shared" si="0"/>
        <v>Age_</v>
      </c>
      <c r="Q21" s="21" t="str">
        <f t="shared" si="2"/>
        <v/>
      </c>
      <c r="R21" s="26">
        <f t="shared" si="1"/>
        <v>0</v>
      </c>
      <c r="S21" s="23" t="str">
        <f t="shared" si="3"/>
        <v/>
      </c>
    </row>
    <row r="22" spans="1:19" s="27" customFormat="1" x14ac:dyDescent="0.25">
      <c r="A22" s="25">
        <v>5</v>
      </c>
      <c r="B22" s="115"/>
      <c r="C22" s="116"/>
      <c r="D22" s="117"/>
      <c r="E22" s="116"/>
      <c r="F22" s="118"/>
      <c r="G22" s="116"/>
      <c r="H22" s="116"/>
      <c r="I22" s="117"/>
      <c r="J22" s="116"/>
      <c r="K22" s="119"/>
      <c r="L22" s="117"/>
      <c r="M22" s="116"/>
      <c r="N22" s="120"/>
      <c r="O22" s="21" t="s">
        <v>1</v>
      </c>
      <c r="P22" s="21" t="str">
        <f t="shared" si="0"/>
        <v>Age_</v>
      </c>
      <c r="Q22" s="21" t="str">
        <f t="shared" si="2"/>
        <v/>
      </c>
      <c r="R22" s="26">
        <f t="shared" si="1"/>
        <v>0</v>
      </c>
      <c r="S22" s="23" t="str">
        <f t="shared" si="3"/>
        <v/>
      </c>
    </row>
    <row r="23" spans="1:19" s="27" customFormat="1" x14ac:dyDescent="0.25">
      <c r="A23" s="25">
        <v>6</v>
      </c>
      <c r="B23" s="115"/>
      <c r="C23" s="116"/>
      <c r="D23" s="117"/>
      <c r="E23" s="116"/>
      <c r="F23" s="118"/>
      <c r="G23" s="116"/>
      <c r="H23" s="116"/>
      <c r="I23" s="117"/>
      <c r="J23" s="116"/>
      <c r="K23" s="119"/>
      <c r="L23" s="117"/>
      <c r="M23" s="116"/>
      <c r="N23" s="120"/>
      <c r="O23" s="21" t="s">
        <v>1</v>
      </c>
      <c r="P23" s="21" t="str">
        <f t="shared" si="0"/>
        <v>Age_</v>
      </c>
      <c r="Q23" s="21" t="str">
        <f t="shared" si="2"/>
        <v/>
      </c>
      <c r="R23" s="26">
        <f t="shared" si="1"/>
        <v>0</v>
      </c>
      <c r="S23" s="23" t="str">
        <f t="shared" si="3"/>
        <v/>
      </c>
    </row>
    <row r="24" spans="1:19" s="27" customFormat="1" x14ac:dyDescent="0.25">
      <c r="A24" s="25">
        <v>7</v>
      </c>
      <c r="B24" s="115"/>
      <c r="C24" s="116"/>
      <c r="D24" s="117"/>
      <c r="E24" s="116"/>
      <c r="F24" s="118"/>
      <c r="G24" s="116"/>
      <c r="H24" s="116"/>
      <c r="I24" s="117"/>
      <c r="J24" s="116"/>
      <c r="K24" s="119"/>
      <c r="L24" s="117"/>
      <c r="M24" s="116"/>
      <c r="N24" s="120"/>
      <c r="O24" s="21" t="s">
        <v>1</v>
      </c>
      <c r="P24" s="21" t="str">
        <f t="shared" si="0"/>
        <v>Age_</v>
      </c>
      <c r="Q24" s="21" t="str">
        <f t="shared" si="2"/>
        <v/>
      </c>
      <c r="R24" s="26">
        <f t="shared" si="1"/>
        <v>0</v>
      </c>
      <c r="S24" s="23" t="str">
        <f t="shared" si="3"/>
        <v/>
      </c>
    </row>
    <row r="25" spans="1:19" s="27" customFormat="1" x14ac:dyDescent="0.25">
      <c r="A25" s="25">
        <v>8</v>
      </c>
      <c r="B25" s="115"/>
      <c r="C25" s="116"/>
      <c r="D25" s="117"/>
      <c r="E25" s="116"/>
      <c r="F25" s="118"/>
      <c r="G25" s="116"/>
      <c r="H25" s="116"/>
      <c r="I25" s="117"/>
      <c r="J25" s="116"/>
      <c r="K25" s="119"/>
      <c r="L25" s="117"/>
      <c r="M25" s="116"/>
      <c r="N25" s="120"/>
      <c r="O25" s="21" t="s">
        <v>1</v>
      </c>
      <c r="P25" s="21" t="str">
        <f t="shared" si="0"/>
        <v>Age_</v>
      </c>
      <c r="Q25" s="21" t="str">
        <f t="shared" si="2"/>
        <v/>
      </c>
      <c r="R25" s="26">
        <f t="shared" si="1"/>
        <v>0</v>
      </c>
      <c r="S25" s="23" t="str">
        <f t="shared" si="3"/>
        <v/>
      </c>
    </row>
    <row r="26" spans="1:19" s="27" customFormat="1" x14ac:dyDescent="0.25">
      <c r="A26" s="25">
        <v>9</v>
      </c>
      <c r="B26" s="115"/>
      <c r="C26" s="116"/>
      <c r="D26" s="117"/>
      <c r="E26" s="116"/>
      <c r="F26" s="118"/>
      <c r="G26" s="116"/>
      <c r="H26" s="116"/>
      <c r="I26" s="117"/>
      <c r="J26" s="116"/>
      <c r="K26" s="119"/>
      <c r="L26" s="117"/>
      <c r="M26" s="116"/>
      <c r="N26" s="120"/>
      <c r="O26" s="21" t="s">
        <v>1</v>
      </c>
      <c r="P26" s="21" t="str">
        <f t="shared" si="0"/>
        <v>Age_</v>
      </c>
      <c r="Q26" s="21" t="str">
        <f t="shared" si="2"/>
        <v/>
      </c>
      <c r="R26" s="26">
        <f t="shared" si="1"/>
        <v>0</v>
      </c>
      <c r="S26" s="23" t="str">
        <f t="shared" si="3"/>
        <v/>
      </c>
    </row>
    <row r="27" spans="1:19" s="27" customFormat="1" x14ac:dyDescent="0.25">
      <c r="A27" s="25">
        <v>10</v>
      </c>
      <c r="B27" s="115"/>
      <c r="C27" s="116"/>
      <c r="D27" s="117"/>
      <c r="E27" s="116"/>
      <c r="F27" s="118"/>
      <c r="G27" s="116"/>
      <c r="H27" s="116"/>
      <c r="I27" s="117"/>
      <c r="J27" s="116"/>
      <c r="K27" s="119"/>
      <c r="L27" s="117"/>
      <c r="M27" s="116"/>
      <c r="N27" s="120"/>
      <c r="O27" s="21" t="s">
        <v>1</v>
      </c>
      <c r="P27" s="21" t="str">
        <f t="shared" si="0"/>
        <v>Age_</v>
      </c>
      <c r="Q27" s="21" t="str">
        <f t="shared" si="2"/>
        <v/>
      </c>
      <c r="R27" s="26">
        <f t="shared" si="1"/>
        <v>0</v>
      </c>
      <c r="S27" s="23" t="str">
        <f t="shared" si="3"/>
        <v/>
      </c>
    </row>
    <row r="28" spans="1:19" s="27" customFormat="1" x14ac:dyDescent="0.25">
      <c r="A28" s="25">
        <v>11</v>
      </c>
      <c r="B28" s="115"/>
      <c r="C28" s="116"/>
      <c r="D28" s="117"/>
      <c r="E28" s="116"/>
      <c r="F28" s="118"/>
      <c r="G28" s="116"/>
      <c r="H28" s="116"/>
      <c r="I28" s="117"/>
      <c r="J28" s="116"/>
      <c r="K28" s="119"/>
      <c r="L28" s="117"/>
      <c r="M28" s="116"/>
      <c r="N28" s="120"/>
      <c r="O28" s="21" t="s">
        <v>1</v>
      </c>
      <c r="P28" s="21" t="str">
        <f t="shared" si="0"/>
        <v>Age_</v>
      </c>
      <c r="Q28" s="21" t="str">
        <f t="shared" si="2"/>
        <v/>
      </c>
      <c r="R28" s="26">
        <f t="shared" si="1"/>
        <v>0</v>
      </c>
      <c r="S28" s="23" t="str">
        <f t="shared" si="3"/>
        <v/>
      </c>
    </row>
    <row r="29" spans="1:19" s="27" customFormat="1" x14ac:dyDescent="0.25">
      <c r="A29" s="25">
        <v>12</v>
      </c>
      <c r="B29" s="115"/>
      <c r="C29" s="116"/>
      <c r="D29" s="117"/>
      <c r="E29" s="116"/>
      <c r="F29" s="118"/>
      <c r="G29" s="116"/>
      <c r="H29" s="116"/>
      <c r="I29" s="117"/>
      <c r="J29" s="116"/>
      <c r="K29" s="119"/>
      <c r="L29" s="117"/>
      <c r="M29" s="116"/>
      <c r="N29" s="120"/>
      <c r="O29" s="21" t="s">
        <v>1</v>
      </c>
      <c r="P29" s="21" t="str">
        <f t="shared" si="0"/>
        <v>Age_</v>
      </c>
      <c r="Q29" s="21" t="str">
        <f t="shared" si="2"/>
        <v/>
      </c>
      <c r="R29" s="26">
        <f t="shared" si="1"/>
        <v>0</v>
      </c>
      <c r="S29" s="23" t="str">
        <f t="shared" si="3"/>
        <v/>
      </c>
    </row>
    <row r="30" spans="1:19" s="27" customFormat="1" x14ac:dyDescent="0.25">
      <c r="A30" s="25">
        <v>13</v>
      </c>
      <c r="B30" s="115"/>
      <c r="C30" s="116"/>
      <c r="D30" s="117"/>
      <c r="E30" s="116"/>
      <c r="F30" s="118"/>
      <c r="G30" s="116"/>
      <c r="H30" s="116"/>
      <c r="I30" s="117"/>
      <c r="J30" s="116"/>
      <c r="K30" s="119"/>
      <c r="L30" s="117"/>
      <c r="M30" s="116"/>
      <c r="N30" s="120"/>
      <c r="O30" s="21" t="s">
        <v>1</v>
      </c>
      <c r="P30" s="21" t="str">
        <f t="shared" si="0"/>
        <v>Age_</v>
      </c>
      <c r="Q30" s="21" t="str">
        <f t="shared" si="2"/>
        <v/>
      </c>
      <c r="R30" s="26">
        <f t="shared" si="1"/>
        <v>0</v>
      </c>
      <c r="S30" s="23" t="str">
        <f t="shared" si="3"/>
        <v/>
      </c>
    </row>
    <row r="31" spans="1:19" s="27" customFormat="1" x14ac:dyDescent="0.25">
      <c r="A31" s="25">
        <v>14</v>
      </c>
      <c r="B31" s="115"/>
      <c r="C31" s="116"/>
      <c r="D31" s="117"/>
      <c r="E31" s="116"/>
      <c r="F31" s="118"/>
      <c r="G31" s="116"/>
      <c r="H31" s="116"/>
      <c r="I31" s="117"/>
      <c r="J31" s="116"/>
      <c r="K31" s="119"/>
      <c r="L31" s="117"/>
      <c r="M31" s="116"/>
      <c r="N31" s="120"/>
      <c r="O31" s="21" t="s">
        <v>1</v>
      </c>
      <c r="P31" s="21" t="str">
        <f t="shared" si="0"/>
        <v>Age_</v>
      </c>
      <c r="Q31" s="21" t="str">
        <f t="shared" si="2"/>
        <v/>
      </c>
      <c r="R31" s="26">
        <f t="shared" si="1"/>
        <v>0</v>
      </c>
      <c r="S31" s="23" t="str">
        <f t="shared" si="3"/>
        <v/>
      </c>
    </row>
    <row r="32" spans="1:19" s="27" customFormat="1" x14ac:dyDescent="0.25">
      <c r="A32" s="25">
        <v>15</v>
      </c>
      <c r="B32" s="115"/>
      <c r="C32" s="116"/>
      <c r="D32" s="117"/>
      <c r="E32" s="116"/>
      <c r="F32" s="118"/>
      <c r="G32" s="116"/>
      <c r="H32" s="116"/>
      <c r="I32" s="117"/>
      <c r="J32" s="116"/>
      <c r="K32" s="119"/>
      <c r="L32" s="117"/>
      <c r="M32" s="116"/>
      <c r="N32" s="120"/>
      <c r="O32" s="21" t="s">
        <v>1</v>
      </c>
      <c r="P32" s="21" t="str">
        <f t="shared" si="0"/>
        <v>Age_</v>
      </c>
      <c r="Q32" s="21" t="str">
        <f t="shared" si="2"/>
        <v/>
      </c>
      <c r="R32" s="26">
        <f t="shared" si="1"/>
        <v>0</v>
      </c>
      <c r="S32" s="23" t="str">
        <f t="shared" si="3"/>
        <v/>
      </c>
    </row>
    <row r="33" spans="1:19" s="27" customFormat="1" x14ac:dyDescent="0.25">
      <c r="A33" s="25">
        <v>16</v>
      </c>
      <c r="B33" s="115"/>
      <c r="C33" s="116"/>
      <c r="D33" s="117"/>
      <c r="E33" s="116"/>
      <c r="F33" s="118"/>
      <c r="G33" s="116"/>
      <c r="H33" s="116"/>
      <c r="I33" s="117"/>
      <c r="J33" s="116"/>
      <c r="K33" s="119"/>
      <c r="L33" s="117"/>
      <c r="M33" s="116"/>
      <c r="N33" s="120"/>
      <c r="O33" s="21" t="s">
        <v>1</v>
      </c>
      <c r="P33" s="21" t="str">
        <f t="shared" si="0"/>
        <v>Age_</v>
      </c>
      <c r="Q33" s="21" t="str">
        <f t="shared" si="2"/>
        <v/>
      </c>
      <c r="R33" s="26">
        <f t="shared" si="1"/>
        <v>0</v>
      </c>
      <c r="S33" s="23" t="str">
        <f t="shared" si="3"/>
        <v/>
      </c>
    </row>
    <row r="34" spans="1:19" s="27" customFormat="1" x14ac:dyDescent="0.25">
      <c r="A34" s="25">
        <v>17</v>
      </c>
      <c r="B34" s="115"/>
      <c r="C34" s="116"/>
      <c r="D34" s="117"/>
      <c r="E34" s="116"/>
      <c r="F34" s="118"/>
      <c r="G34" s="116"/>
      <c r="H34" s="116"/>
      <c r="I34" s="117"/>
      <c r="J34" s="116"/>
      <c r="K34" s="119"/>
      <c r="L34" s="117"/>
      <c r="M34" s="116"/>
      <c r="N34" s="120"/>
      <c r="O34" s="21" t="s">
        <v>1</v>
      </c>
      <c r="P34" s="21" t="str">
        <f t="shared" si="0"/>
        <v>Age_</v>
      </c>
      <c r="Q34" s="21" t="str">
        <f t="shared" si="2"/>
        <v/>
      </c>
      <c r="R34" s="26">
        <f t="shared" si="1"/>
        <v>0</v>
      </c>
      <c r="S34" s="23" t="str">
        <f t="shared" si="3"/>
        <v/>
      </c>
    </row>
    <row r="35" spans="1:19" s="27" customFormat="1" x14ac:dyDescent="0.25">
      <c r="A35" s="25">
        <v>18</v>
      </c>
      <c r="B35" s="115"/>
      <c r="C35" s="116"/>
      <c r="D35" s="117"/>
      <c r="E35" s="116"/>
      <c r="F35" s="118"/>
      <c r="G35" s="116"/>
      <c r="H35" s="116"/>
      <c r="I35" s="117"/>
      <c r="J35" s="116"/>
      <c r="K35" s="119"/>
      <c r="L35" s="117"/>
      <c r="M35" s="116"/>
      <c r="N35" s="120"/>
      <c r="O35" s="21" t="s">
        <v>1</v>
      </c>
      <c r="P35" s="21" t="str">
        <f t="shared" si="0"/>
        <v>Age_</v>
      </c>
      <c r="Q35" s="21" t="str">
        <f t="shared" si="2"/>
        <v/>
      </c>
      <c r="R35" s="26">
        <f t="shared" si="1"/>
        <v>0</v>
      </c>
      <c r="S35" s="23" t="str">
        <f t="shared" si="3"/>
        <v/>
      </c>
    </row>
    <row r="36" spans="1:19" s="27" customFormat="1" x14ac:dyDescent="0.25">
      <c r="A36" s="25">
        <v>19</v>
      </c>
      <c r="B36" s="115"/>
      <c r="C36" s="116"/>
      <c r="D36" s="117"/>
      <c r="E36" s="116"/>
      <c r="F36" s="118"/>
      <c r="G36" s="116"/>
      <c r="H36" s="116"/>
      <c r="I36" s="117"/>
      <c r="J36" s="116"/>
      <c r="K36" s="119"/>
      <c r="L36" s="117"/>
      <c r="M36" s="116"/>
      <c r="N36" s="120"/>
      <c r="O36" s="21" t="s">
        <v>1</v>
      </c>
      <c r="P36" s="21" t="str">
        <f t="shared" si="0"/>
        <v>Age_</v>
      </c>
      <c r="Q36" s="21" t="str">
        <f t="shared" si="2"/>
        <v/>
      </c>
      <c r="R36" s="26">
        <f>COUNTIFS($B$18:$B$47,$B37,$C$18:$C$47,$C36,$D$18:$D$47,$D36)</f>
        <v>0</v>
      </c>
      <c r="S36" s="23" t="str">
        <f t="shared" si="3"/>
        <v/>
      </c>
    </row>
    <row r="37" spans="1:19" s="27" customFormat="1" x14ac:dyDescent="0.25">
      <c r="A37" s="25">
        <v>20</v>
      </c>
      <c r="B37" s="115"/>
      <c r="C37" s="116"/>
      <c r="D37" s="117"/>
      <c r="E37" s="116"/>
      <c r="F37" s="118"/>
      <c r="G37" s="116"/>
      <c r="H37" s="116"/>
      <c r="I37" s="117"/>
      <c r="J37" s="116"/>
      <c r="K37" s="119"/>
      <c r="L37" s="117"/>
      <c r="M37" s="116"/>
      <c r="N37" s="120"/>
      <c r="O37" s="21" t="s">
        <v>1</v>
      </c>
      <c r="P37" s="21" t="str">
        <f t="shared" si="0"/>
        <v>Age_</v>
      </c>
      <c r="Q37" s="21" t="str">
        <f t="shared" si="2"/>
        <v/>
      </c>
      <c r="R37" s="26">
        <f>COUNTIFS($B$18:$B$47,#REF!,$C$18:$C$47,$C37,$D$18:$D$47,$D37)</f>
        <v>0</v>
      </c>
      <c r="S37" s="23" t="str">
        <f t="shared" si="3"/>
        <v/>
      </c>
    </row>
    <row r="38" spans="1:19" s="27" customFormat="1" x14ac:dyDescent="0.25">
      <c r="A38" s="25">
        <v>21</v>
      </c>
      <c r="B38" s="115"/>
      <c r="C38" s="116"/>
      <c r="D38" s="117"/>
      <c r="E38" s="116"/>
      <c r="F38" s="118"/>
      <c r="G38" s="116"/>
      <c r="H38" s="116"/>
      <c r="I38" s="117"/>
      <c r="J38" s="116"/>
      <c r="K38" s="119"/>
      <c r="L38" s="117"/>
      <c r="M38" s="116"/>
      <c r="N38" s="120"/>
      <c r="O38" s="21" t="s">
        <v>1</v>
      </c>
      <c r="P38" s="21" t="str">
        <f t="shared" si="0"/>
        <v>Age_</v>
      </c>
      <c r="Q38" s="21" t="str">
        <f t="shared" si="2"/>
        <v/>
      </c>
      <c r="R38" s="26">
        <f t="shared" ref="R38:R48" si="4">COUNTIFS($B$18:$B$47,$B38,$C$18:$C$47,$C38,$D$18:$D$47,$D38)</f>
        <v>0</v>
      </c>
      <c r="S38" s="23" t="str">
        <f t="shared" si="3"/>
        <v/>
      </c>
    </row>
    <row r="39" spans="1:19" s="27" customFormat="1" x14ac:dyDescent="0.25">
      <c r="A39" s="25">
        <v>22</v>
      </c>
      <c r="B39" s="115"/>
      <c r="C39" s="116"/>
      <c r="D39" s="117"/>
      <c r="E39" s="116"/>
      <c r="F39" s="118"/>
      <c r="G39" s="116"/>
      <c r="H39" s="116"/>
      <c r="I39" s="117"/>
      <c r="J39" s="116"/>
      <c r="K39" s="119"/>
      <c r="L39" s="117"/>
      <c r="M39" s="116"/>
      <c r="N39" s="120"/>
      <c r="O39" s="21" t="s">
        <v>1</v>
      </c>
      <c r="P39" s="21" t="str">
        <f t="shared" si="0"/>
        <v>Age_</v>
      </c>
      <c r="Q39" s="21" t="str">
        <f t="shared" si="2"/>
        <v/>
      </c>
      <c r="R39" s="26">
        <f t="shared" si="4"/>
        <v>0</v>
      </c>
      <c r="S39" s="23" t="str">
        <f t="shared" si="3"/>
        <v/>
      </c>
    </row>
    <row r="40" spans="1:19" s="27" customFormat="1" x14ac:dyDescent="0.25">
      <c r="A40" s="25">
        <v>23</v>
      </c>
      <c r="B40" s="115"/>
      <c r="C40" s="116"/>
      <c r="D40" s="117"/>
      <c r="E40" s="116"/>
      <c r="F40" s="118"/>
      <c r="G40" s="116"/>
      <c r="H40" s="116"/>
      <c r="I40" s="117"/>
      <c r="J40" s="116"/>
      <c r="K40" s="119"/>
      <c r="L40" s="117"/>
      <c r="M40" s="116"/>
      <c r="N40" s="120"/>
      <c r="O40" s="21" t="s">
        <v>1</v>
      </c>
      <c r="P40" s="21" t="str">
        <f t="shared" si="0"/>
        <v>Age_</v>
      </c>
      <c r="Q40" s="21" t="str">
        <f t="shared" si="2"/>
        <v/>
      </c>
      <c r="R40" s="26">
        <f t="shared" si="4"/>
        <v>0</v>
      </c>
      <c r="S40" s="23" t="str">
        <f t="shared" si="3"/>
        <v/>
      </c>
    </row>
    <row r="41" spans="1:19" s="27" customFormat="1" x14ac:dyDescent="0.25">
      <c r="A41" s="25">
        <v>24</v>
      </c>
      <c r="B41" s="115"/>
      <c r="C41" s="116"/>
      <c r="D41" s="117"/>
      <c r="E41" s="116"/>
      <c r="F41" s="118"/>
      <c r="G41" s="116"/>
      <c r="H41" s="116"/>
      <c r="I41" s="117"/>
      <c r="J41" s="116"/>
      <c r="K41" s="119"/>
      <c r="L41" s="117"/>
      <c r="M41" s="116"/>
      <c r="N41" s="120"/>
      <c r="O41" s="21" t="s">
        <v>1</v>
      </c>
      <c r="P41" s="21" t="str">
        <f t="shared" si="0"/>
        <v>Age_</v>
      </c>
      <c r="Q41" s="21" t="str">
        <f t="shared" si="2"/>
        <v/>
      </c>
      <c r="R41" s="26">
        <f t="shared" si="4"/>
        <v>0</v>
      </c>
      <c r="S41" s="23" t="str">
        <f t="shared" si="3"/>
        <v/>
      </c>
    </row>
    <row r="42" spans="1:19" s="27" customFormat="1" x14ac:dyDescent="0.25">
      <c r="A42" s="25">
        <v>25</v>
      </c>
      <c r="B42" s="115"/>
      <c r="C42" s="116"/>
      <c r="D42" s="117"/>
      <c r="E42" s="116"/>
      <c r="F42" s="118"/>
      <c r="G42" s="116"/>
      <c r="H42" s="116"/>
      <c r="I42" s="117"/>
      <c r="J42" s="116"/>
      <c r="K42" s="119"/>
      <c r="L42" s="117"/>
      <c r="M42" s="116"/>
      <c r="N42" s="120"/>
      <c r="O42" s="21" t="s">
        <v>1</v>
      </c>
      <c r="P42" s="21" t="str">
        <f t="shared" si="0"/>
        <v>Age_</v>
      </c>
      <c r="Q42" s="21" t="str">
        <f t="shared" si="2"/>
        <v/>
      </c>
      <c r="R42" s="26">
        <f t="shared" si="4"/>
        <v>0</v>
      </c>
      <c r="S42" s="23" t="str">
        <f t="shared" si="3"/>
        <v/>
      </c>
    </row>
    <row r="43" spans="1:19" s="27" customFormat="1" x14ac:dyDescent="0.25">
      <c r="A43" s="25">
        <v>26</v>
      </c>
      <c r="B43" s="115"/>
      <c r="C43" s="116"/>
      <c r="D43" s="117"/>
      <c r="E43" s="116"/>
      <c r="F43" s="118"/>
      <c r="G43" s="116"/>
      <c r="H43" s="116"/>
      <c r="I43" s="117"/>
      <c r="J43" s="116"/>
      <c r="K43" s="119"/>
      <c r="L43" s="117"/>
      <c r="M43" s="116"/>
      <c r="N43" s="120"/>
      <c r="O43" s="21" t="s">
        <v>1</v>
      </c>
      <c r="P43" s="21" t="str">
        <f t="shared" si="0"/>
        <v>Age_</v>
      </c>
      <c r="Q43" s="21" t="str">
        <f t="shared" si="2"/>
        <v/>
      </c>
      <c r="R43" s="26">
        <f t="shared" si="4"/>
        <v>0</v>
      </c>
      <c r="S43" s="23" t="str">
        <f t="shared" si="3"/>
        <v/>
      </c>
    </row>
    <row r="44" spans="1:19" s="27" customFormat="1" x14ac:dyDescent="0.25">
      <c r="A44" s="25">
        <v>27</v>
      </c>
      <c r="B44" s="115"/>
      <c r="C44" s="116"/>
      <c r="D44" s="117"/>
      <c r="E44" s="116"/>
      <c r="F44" s="118"/>
      <c r="G44" s="116"/>
      <c r="H44" s="116"/>
      <c r="I44" s="117"/>
      <c r="J44" s="116"/>
      <c r="K44" s="119"/>
      <c r="L44" s="117"/>
      <c r="M44" s="116"/>
      <c r="N44" s="120"/>
      <c r="O44" s="21" t="s">
        <v>1</v>
      </c>
      <c r="P44" s="21" t="str">
        <f t="shared" si="0"/>
        <v>Age_</v>
      </c>
      <c r="Q44" s="21" t="str">
        <f t="shared" si="2"/>
        <v/>
      </c>
      <c r="R44" s="26">
        <f t="shared" si="4"/>
        <v>0</v>
      </c>
      <c r="S44" s="23" t="str">
        <f t="shared" si="3"/>
        <v/>
      </c>
    </row>
    <row r="45" spans="1:19" s="27" customFormat="1" x14ac:dyDescent="0.25">
      <c r="A45" s="25">
        <v>28</v>
      </c>
      <c r="B45" s="115"/>
      <c r="C45" s="116"/>
      <c r="D45" s="117"/>
      <c r="E45" s="116"/>
      <c r="F45" s="118"/>
      <c r="G45" s="116"/>
      <c r="H45" s="116"/>
      <c r="I45" s="117"/>
      <c r="J45" s="116"/>
      <c r="K45" s="119"/>
      <c r="L45" s="117"/>
      <c r="M45" s="116"/>
      <c r="N45" s="120"/>
      <c r="O45" s="21" t="s">
        <v>1</v>
      </c>
      <c r="P45" s="21" t="str">
        <f t="shared" si="0"/>
        <v>Age_</v>
      </c>
      <c r="Q45" s="21" t="str">
        <f t="shared" si="2"/>
        <v/>
      </c>
      <c r="R45" s="26">
        <f t="shared" si="4"/>
        <v>0</v>
      </c>
      <c r="S45" s="23" t="str">
        <f t="shared" si="3"/>
        <v/>
      </c>
    </row>
    <row r="46" spans="1:19" s="27" customFormat="1" x14ac:dyDescent="0.25">
      <c r="A46" s="25">
        <v>29</v>
      </c>
      <c r="B46" s="115"/>
      <c r="C46" s="116"/>
      <c r="D46" s="117"/>
      <c r="E46" s="116"/>
      <c r="F46" s="118"/>
      <c r="G46" s="116"/>
      <c r="H46" s="116"/>
      <c r="I46" s="117"/>
      <c r="J46" s="116"/>
      <c r="K46" s="119"/>
      <c r="L46" s="117"/>
      <c r="M46" s="116"/>
      <c r="N46" s="120"/>
      <c r="O46" s="21" t="s">
        <v>1</v>
      </c>
      <c r="P46" s="21" t="str">
        <f t="shared" si="0"/>
        <v>Age_</v>
      </c>
      <c r="Q46" s="21" t="str">
        <f t="shared" si="2"/>
        <v/>
      </c>
      <c r="R46" s="26">
        <f t="shared" si="4"/>
        <v>0</v>
      </c>
      <c r="S46" s="23" t="str">
        <f t="shared" si="3"/>
        <v/>
      </c>
    </row>
    <row r="47" spans="1:19" s="27" customFormat="1" ht="16.5" thickBot="1" x14ac:dyDescent="0.3">
      <c r="A47" s="25">
        <v>30</v>
      </c>
      <c r="B47" s="121"/>
      <c r="C47" s="122"/>
      <c r="D47" s="123"/>
      <c r="E47" s="122"/>
      <c r="F47" s="124"/>
      <c r="G47" s="122"/>
      <c r="H47" s="122"/>
      <c r="I47" s="123"/>
      <c r="J47" s="122"/>
      <c r="K47" s="119"/>
      <c r="L47" s="123"/>
      <c r="M47" s="122"/>
      <c r="N47" s="125"/>
      <c r="O47" s="21" t="s">
        <v>1</v>
      </c>
      <c r="P47" s="21" t="str">
        <f t="shared" si="0"/>
        <v>Age_</v>
      </c>
      <c r="Q47" s="21" t="str">
        <f t="shared" si="2"/>
        <v/>
      </c>
      <c r="R47" s="26">
        <f t="shared" si="4"/>
        <v>0</v>
      </c>
      <c r="S47" s="23" t="str">
        <f t="shared" si="3"/>
        <v/>
      </c>
    </row>
    <row r="48" spans="1:19" ht="16.5" thickTop="1" x14ac:dyDescent="0.25">
      <c r="A48" s="5"/>
      <c r="B48" s="5"/>
      <c r="C48" s="5"/>
      <c r="D48" s="6"/>
      <c r="E48" s="5"/>
      <c r="F48" s="7"/>
      <c r="G48" s="8"/>
      <c r="H48" s="5"/>
      <c r="I48" s="5"/>
      <c r="J48" s="5"/>
      <c r="K48" s="5"/>
      <c r="L48" s="5"/>
      <c r="M48" s="5"/>
      <c r="N48" s="5"/>
      <c r="O48" s="9"/>
      <c r="P48" s="10"/>
      <c r="Q48" s="9"/>
      <c r="R48" s="13">
        <f t="shared" si="4"/>
        <v>0</v>
      </c>
    </row>
  </sheetData>
  <sheetProtection algorithmName="SHA-512" hashValue="b/nhJp5K6te3Wq8rcXJz0Dbs8yOXcpma8UoDfQ+kz+gBXZ8lrM/nyqZZX/qoqVyq3TqN4GasGAvQ5lOw1AaJfA==" saltValue="4ZIUm7v7q/EjWCuQwFRMKg==" spinCount="100000" sheet="1" selectLockedCells="1"/>
  <mergeCells count="19">
    <mergeCell ref="D2:E2"/>
    <mergeCell ref="B2:C2"/>
    <mergeCell ref="F2:K2"/>
    <mergeCell ref="D7:F7"/>
    <mergeCell ref="B7:C7"/>
    <mergeCell ref="D5:F5"/>
    <mergeCell ref="H7:I7"/>
    <mergeCell ref="B15:C15"/>
    <mergeCell ref="D15:E15"/>
    <mergeCell ref="G15:H15"/>
    <mergeCell ref="I15:J15"/>
    <mergeCell ref="B5:C5"/>
    <mergeCell ref="I5:J5"/>
    <mergeCell ref="B9:C9"/>
    <mergeCell ref="D9:F9"/>
    <mergeCell ref="D10:F10"/>
    <mergeCell ref="D11:F11"/>
    <mergeCell ref="D12:F12"/>
    <mergeCell ref="D13:F13"/>
  </mergeCells>
  <conditionalFormatting sqref="H16 F16">
    <cfRule type="containsText" dxfId="15" priority="17" operator="containsText" text="Fem">
      <formula>NOT(ISERROR(SEARCH("Fem",F16)))</formula>
    </cfRule>
    <cfRule type="containsText" dxfId="14" priority="18" operator="containsText" text="Male">
      <formula>NOT(ISERROR(SEARCH("Male",F16)))</formula>
    </cfRule>
    <cfRule type="containsText" dxfId="13" priority="19" operator="containsText" text="Female">
      <formula>NOT(ISERROR(SEARCH("Female",F16)))</formula>
    </cfRule>
    <cfRule type="containsText" dxfId="12" priority="20" operator="containsText" text="Female_Veterans">
      <formula>NOT(ISERROR(SEARCH("Female_Veterans",F16)))</formula>
    </cfRule>
    <cfRule type="containsText" priority="21" operator="containsText" text="Female_Veterans">
      <formula>NOT(ISERROR(SEARCH("Female_Veterans",F16)))</formula>
    </cfRule>
  </conditionalFormatting>
  <conditionalFormatting sqref="E18:E47">
    <cfRule type="cellIs" dxfId="11" priority="11" operator="greaterThan">
      <formula>100</formula>
    </cfRule>
  </conditionalFormatting>
  <conditionalFormatting sqref="E18:E47">
    <cfRule type="cellIs" dxfId="10" priority="10" operator="between">
      <formula>45</formula>
      <formula>100</formula>
    </cfRule>
  </conditionalFormatting>
  <conditionalFormatting sqref="R1:R1048576">
    <cfRule type="cellIs" dxfId="9" priority="9" operator="greaterThan">
      <formula>1</formula>
    </cfRule>
  </conditionalFormatting>
  <conditionalFormatting sqref="E18:E47">
    <cfRule type="containsText" dxfId="8" priority="1" operator="containsText" text="Female">
      <formula>NOT(ISERROR(SEARCH("Female",E18)))</formula>
    </cfRule>
    <cfRule type="containsText" dxfId="7" priority="2" operator="containsText" text="Male">
      <formula>NOT(ISERROR(SEARCH("Male",E18)))</formula>
    </cfRule>
    <cfRule type="containsText" dxfId="6" priority="3" operator="containsText" text="Diverse">
      <formula>NOT(ISERROR(SEARCH("Diverse",E18)))</formula>
    </cfRule>
  </conditionalFormatting>
  <dataValidations count="11">
    <dataValidation type="whole" operator="equal" allowBlank="1" showInputMessage="1" showErrorMessage="1" sqref="S17:S47" xr:uid="{852A517B-4779-4474-B259-ED13AC8F2231}">
      <formula1>1</formula1>
    </dataValidation>
    <dataValidation type="list" allowBlank="1" showInputMessage="1" showErrorMessage="1" sqref="P17:P47" xr:uid="{141E7BC5-4364-4631-824E-EFFAC8A5478D}">
      <formula1>$P$17</formula1>
    </dataValidation>
    <dataValidation type="list" allowBlank="1" showErrorMessage="1" sqref="N18:N47" xr:uid="{4401B730-E1FD-42B4-8B07-92CD6EBDA835}">
      <formula1>"Official,Referee,Coach,Athlete"</formula1>
    </dataValidation>
    <dataValidation allowBlank="1" showErrorMessage="1" promptTitle="Nome di battesimo" prompt="Jméno" sqref="B18:B47" xr:uid="{292804FC-FDF8-4750-91C2-A8536BFDFC31}"/>
    <dataValidation allowBlank="1" showErrorMessage="1" promptTitle="Cognome" prompt="Příjmení" sqref="C18:C47" xr:uid="{170F49D7-C90F-42E2-A67F-905CE0DFA57B}"/>
    <dataValidation allowBlank="1" showErrorMessage="1" promptTitle="Data di nascita" prompt="datum narození_x000a_" sqref="D18:D47" xr:uid="{58F415BE-DD5D-4976-9C59-14E338E2EB87}"/>
    <dataValidation type="list" allowBlank="1" showErrorMessage="1" promptTitle="Age at tournament" prompt="Alter am Event" sqref="E18:E47" xr:uid="{F9CF095A-5D44-4253-812C-9D3E6DF1EDFB}">
      <formula1>"Male ♂,Female ♀,Diverse ⚥"</formula1>
    </dataValidation>
    <dataValidation allowBlank="1" showErrorMessage="1" promptTitle="Per Starter" prompt="Erster Start = First Start_x000a_jeder weitere Start = Further Start_x000a__x000a_Primo lancio = First Start_x000a_ogni inizio aggiuntivo = Further Start_x000a__x000a_První spuštění =First Start_x000a_každý další start = Further Start" sqref="M18:M47" xr:uid="{E8A11F27-5BBE-4F18-9AD5-3D441CBD8917}"/>
    <dataValidation allowBlank="1" showErrorMessage="1" sqref="D9:D13" xr:uid="{EE4F7F1D-5392-499F-AD6F-9970AB28050A}"/>
    <dataValidation type="list" allowBlank="1" showInputMessage="1" showErrorMessage="1" sqref="J7" xr:uid="{CCE2DF1B-7366-4E7F-940F-885CC9D29D6C}">
      <formula1>"1,2,3,4,5,6,7"</formula1>
    </dataValidation>
    <dataValidation type="list" allowBlank="1" showInputMessage="1" showErrorMessage="1" sqref="D8" xr:uid="{BCADD94A-DA00-4788-98BF-9A9F066000A9}">
      <formula1>#REF!</formula1>
    </dataValidation>
  </dataValidations>
  <pageMargins left="0" right="0" top="0" bottom="0" header="0" footer="0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lick the ▼" prompt="Pfeil rechts klicken und Turnier wählen" xr:uid="{D0E37A6A-26B0-44E3-ABF2-7BAF640EC548}">
          <x14:formula1>
            <xm:f>Tabelle1!$A$1:$A$9</xm:f>
          </x14:formula1>
          <xm:sqref>D5:F5</xm:sqref>
        </x14:dataValidation>
        <x14:dataValidation type="list" allowBlank="1" showInputMessage="1" showErrorMessage="1" xr:uid="{2DD4398B-8F81-4184-BBDC-2DCB62794A40}">
          <x14:formula1>
            <xm:f>Tabelle1!$D$1:$D$65</xm:f>
          </x14:formula1>
          <xm:sqref>D7:F7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CD24-7E92-4BCF-80DE-22B4B0F829D1}">
  <sheetPr>
    <pageSetUpPr fitToPage="1"/>
  </sheetPr>
  <dimension ref="A1:P87"/>
  <sheetViews>
    <sheetView showGridLines="0" showRuler="0" view="pageLayout" topLeftCell="Q1" zoomScale="89" zoomScaleNormal="120" zoomScaleSheetLayoutView="120" zoomScalePageLayoutView="89" workbookViewId="0">
      <selection activeCell="P22" sqref="A1:P1048576"/>
    </sheetView>
  </sheetViews>
  <sheetFormatPr baseColWidth="10" defaultColWidth="3.140625" defaultRowHeight="15.75" x14ac:dyDescent="0.25"/>
  <cols>
    <col min="1" max="1" width="3" style="2" hidden="1" customWidth="1"/>
    <col min="2" max="2" width="20" style="2" hidden="1" customWidth="1"/>
    <col min="3" max="3" width="17.140625" style="2" hidden="1" customWidth="1"/>
    <col min="4" max="4" width="9.85546875" style="4" hidden="1" customWidth="1"/>
    <col min="5" max="5" width="10.140625" style="2" hidden="1" customWidth="1"/>
    <col min="6" max="6" width="30.140625" style="3" hidden="1" customWidth="1"/>
    <col min="7" max="7" width="9" style="1" hidden="1" customWidth="1"/>
    <col min="8" max="8" width="13.140625" style="2" hidden="1" customWidth="1"/>
    <col min="9" max="9" width="13.28515625" style="2" hidden="1" customWidth="1"/>
    <col min="10" max="10" width="18.42578125" style="2" hidden="1" customWidth="1"/>
    <col min="11" max="11" width="12.42578125" style="2" hidden="1" customWidth="1"/>
    <col min="12" max="12" width="12.140625" style="2" hidden="1" customWidth="1"/>
    <col min="13" max="13" width="13.140625" style="2" hidden="1" customWidth="1"/>
    <col min="14" max="14" width="11.5703125" style="2" hidden="1" customWidth="1"/>
    <col min="15" max="15" width="2" style="14" hidden="1" customWidth="1"/>
    <col min="16" max="16" width="11.42578125" style="2" hidden="1" customWidth="1"/>
    <col min="17" max="18" width="1.5703125" style="2" customWidth="1"/>
    <col min="19" max="16384" width="3.140625" style="2"/>
  </cols>
  <sheetData>
    <row r="1" spans="1:15" s="129" customFormat="1" ht="15" x14ac:dyDescent="0.25">
      <c r="A1" s="128"/>
      <c r="B1" s="128"/>
      <c r="C1" s="128"/>
      <c r="D1" s="128"/>
      <c r="E1" s="128"/>
      <c r="F1" s="128"/>
      <c r="G1" s="128"/>
      <c r="H1" s="128"/>
      <c r="I1" s="128"/>
    </row>
    <row r="2" spans="1:15" s="129" customFormat="1" ht="21" customHeight="1" x14ac:dyDescent="0.25">
      <c r="A2" s="128"/>
      <c r="B2" s="128"/>
      <c r="C2" s="182" t="str">
        <f>Visa!D5</f>
        <v>Weiz Open / Weiz (Austria)</v>
      </c>
      <c r="D2" s="182"/>
      <c r="E2" s="182"/>
      <c r="F2" s="182"/>
      <c r="G2" s="182"/>
      <c r="H2" s="182"/>
      <c r="I2" s="182"/>
      <c r="J2" s="182"/>
    </row>
    <row r="3" spans="1:15" s="129" customFormat="1" ht="15" x14ac:dyDescent="0.25">
      <c r="A3" s="128"/>
      <c r="B3" s="128"/>
      <c r="C3" s="182"/>
      <c r="D3" s="182"/>
      <c r="E3" s="182"/>
      <c r="F3" s="182"/>
      <c r="G3" s="182"/>
      <c r="H3" s="182"/>
      <c r="I3" s="182"/>
      <c r="J3" s="182"/>
    </row>
    <row r="4" spans="1:15" s="131" customFormat="1" ht="26.25" x14ac:dyDescent="0.4">
      <c r="A4" s="130"/>
      <c r="C4" s="132"/>
      <c r="D4" s="132"/>
      <c r="E4" s="132"/>
      <c r="F4" s="183">
        <f>Visa!I5</f>
        <v>45346</v>
      </c>
      <c r="G4" s="183"/>
      <c r="H4" s="130"/>
      <c r="I4" s="130"/>
    </row>
    <row r="5" spans="1:15" s="131" customFormat="1" ht="21" x14ac:dyDescent="0.35">
      <c r="A5" s="130"/>
      <c r="B5" s="133"/>
      <c r="D5" s="134"/>
      <c r="E5" s="132"/>
      <c r="F5" s="133"/>
      <c r="G5" s="130"/>
      <c r="H5" s="130"/>
      <c r="I5" s="130"/>
    </row>
    <row r="6" spans="1:15" s="129" customFormat="1" ht="9.75" customHeight="1" thickBo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5" s="129" customFormat="1" ht="5.25" customHeight="1" thickTop="1" x14ac:dyDescent="0.25"/>
    <row r="8" spans="1:15" s="129" customFormat="1" ht="15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s="129" customFormat="1" ht="15" x14ac:dyDescent="0.25"/>
    <row r="10" spans="1:15" s="129" customFormat="1" x14ac:dyDescent="0.25">
      <c r="A10" s="2"/>
      <c r="B10" s="184" t="s">
        <v>95</v>
      </c>
      <c r="C10" s="184"/>
      <c r="G10" s="1"/>
      <c r="H10" s="2"/>
      <c r="M10" s="129" t="s">
        <v>96</v>
      </c>
      <c r="N10" s="137">
        <f ca="1">TODAY()</f>
        <v>45568</v>
      </c>
    </row>
    <row r="11" spans="1:15" s="129" customFormat="1" ht="3.75" customHeight="1" x14ac:dyDescent="0.25">
      <c r="A11" s="2"/>
      <c r="B11" s="185"/>
      <c r="C11" s="185"/>
      <c r="G11" s="1"/>
      <c r="H11" s="2"/>
    </row>
    <row r="12" spans="1:15" s="129" customFormat="1" x14ac:dyDescent="0.25">
      <c r="A12" s="2"/>
      <c r="B12" s="186">
        <f>Visa!D9</f>
        <v>0</v>
      </c>
      <c r="C12" s="186"/>
      <c r="G12" s="1"/>
      <c r="H12" s="2"/>
      <c r="N12" s="138" t="s">
        <v>58</v>
      </c>
    </row>
    <row r="13" spans="1:15" s="129" customFormat="1" x14ac:dyDescent="0.25">
      <c r="A13" s="2"/>
      <c r="B13" s="186">
        <f>Visa!D10</f>
        <v>0</v>
      </c>
      <c r="C13" s="186"/>
      <c r="G13" s="1"/>
      <c r="H13" s="2"/>
      <c r="N13" s="138" t="s">
        <v>59</v>
      </c>
    </row>
    <row r="14" spans="1:15" s="129" customFormat="1" x14ac:dyDescent="0.25">
      <c r="A14" s="2"/>
      <c r="B14" s="186">
        <f>Visa!D11</f>
        <v>0</v>
      </c>
      <c r="C14" s="186"/>
      <c r="F14" s="193" t="s">
        <v>110</v>
      </c>
      <c r="G14" s="193"/>
      <c r="H14" s="193"/>
      <c r="I14" s="193"/>
      <c r="J14" s="193"/>
      <c r="N14" s="139" t="s">
        <v>60</v>
      </c>
    </row>
    <row r="15" spans="1:15" s="129" customFormat="1" x14ac:dyDescent="0.25">
      <c r="A15" s="2"/>
      <c r="B15" s="186">
        <f>Visa!D12</f>
        <v>0</v>
      </c>
      <c r="C15" s="186"/>
      <c r="F15" s="193"/>
      <c r="G15" s="193"/>
      <c r="H15" s="193"/>
      <c r="I15" s="193"/>
      <c r="J15" s="193"/>
      <c r="N15" s="139" t="s">
        <v>61</v>
      </c>
    </row>
    <row r="16" spans="1:15" s="129" customFormat="1" x14ac:dyDescent="0.25">
      <c r="A16" s="2"/>
      <c r="B16" s="186">
        <f>Visa!D13</f>
        <v>0</v>
      </c>
      <c r="C16" s="186"/>
      <c r="F16" s="193"/>
      <c r="G16" s="193"/>
      <c r="H16" s="193"/>
      <c r="I16" s="193"/>
      <c r="J16" s="193"/>
      <c r="N16" s="139" t="s">
        <v>62</v>
      </c>
    </row>
    <row r="17" spans="1:14" s="129" customFormat="1" ht="15.75" customHeight="1" x14ac:dyDescent="0.25">
      <c r="F17" s="193"/>
      <c r="G17" s="193"/>
      <c r="H17" s="193"/>
      <c r="I17" s="193"/>
      <c r="J17" s="193"/>
      <c r="N17" s="139" t="s">
        <v>5</v>
      </c>
    </row>
    <row r="18" spans="1:14" s="129" customFormat="1" ht="6" customHeight="1" x14ac:dyDescent="0.25">
      <c r="G18" s="1"/>
      <c r="H18" s="2"/>
    </row>
    <row r="19" spans="1:14" s="129" customFormat="1" x14ac:dyDescent="0.25">
      <c r="G19" s="1"/>
      <c r="H19" s="2"/>
      <c r="N19" s="139" t="s">
        <v>63</v>
      </c>
    </row>
    <row r="20" spans="1:14" s="129" customFormat="1" x14ac:dyDescent="0.25">
      <c r="G20" s="1"/>
      <c r="H20" s="2"/>
      <c r="N20" s="138" t="s">
        <v>64</v>
      </c>
    </row>
    <row r="21" spans="1:14" s="140" customFormat="1" ht="45" x14ac:dyDescent="0.6">
      <c r="B21" s="187" t="s">
        <v>97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</row>
    <row r="22" spans="1:14" s="129" customFormat="1" x14ac:dyDescent="0.25">
      <c r="A22" s="2"/>
      <c r="B22" s="2"/>
      <c r="C22" s="2"/>
    </row>
    <row r="23" spans="1:14" s="31" customFormat="1" ht="28.5" x14ac:dyDescent="0.45">
      <c r="B23" s="181" t="s">
        <v>98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</row>
    <row r="24" spans="1:14" s="31" customFormat="1" ht="28.5" x14ac:dyDescent="0.45">
      <c r="B24" s="181" t="s">
        <v>103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25" spans="1:14" s="31" customFormat="1" ht="28.5" x14ac:dyDescent="0.45">
      <c r="C25" s="179">
        <f>F4</f>
        <v>45346</v>
      </c>
      <c r="D25" s="179"/>
      <c r="E25" s="179"/>
      <c r="F25" s="179"/>
      <c r="G25" s="180">
        <f>C25+Visa!J7</f>
        <v>45348</v>
      </c>
      <c r="H25" s="180"/>
      <c r="I25" s="180"/>
      <c r="J25" s="180"/>
      <c r="K25" s="180"/>
    </row>
    <row r="26" spans="1:14" s="31" customFormat="1" ht="28.5" x14ac:dyDescent="0.45">
      <c r="B26" s="181" t="s">
        <v>100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</row>
    <row r="27" spans="1:14" s="31" customFormat="1" ht="28.5" x14ac:dyDescent="0.45">
      <c r="B27" s="190" t="str">
        <f>C2</f>
        <v>Weiz Open / Weiz (Austria)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4" s="31" customFormat="1" ht="28.5" x14ac:dyDescent="0.45">
      <c r="B28" s="181" t="s">
        <v>101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</row>
    <row r="29" spans="1:14" s="31" customFormat="1" ht="28.5" x14ac:dyDescent="0.45">
      <c r="B29" s="181" t="s">
        <v>99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</row>
    <row r="30" spans="1:14" s="92" customFormat="1" ht="27.75" x14ac:dyDescent="0.4">
      <c r="F30" s="192"/>
      <c r="G30" s="192"/>
      <c r="H30" s="192"/>
      <c r="I30" s="192"/>
    </row>
    <row r="31" spans="1:14" s="92" customFormat="1" ht="27.75" x14ac:dyDescent="0.4">
      <c r="B31" s="196">
        <f>Visa!D7</f>
        <v>0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</row>
    <row r="32" spans="1:14" s="92" customFormat="1" ht="27.75" x14ac:dyDescent="0.4">
      <c r="B32" s="197" t="str">
        <f>B27</f>
        <v>Weiz Open / Weiz (Austria)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</row>
    <row r="33" spans="1:15" s="141" customFormat="1" x14ac:dyDescent="0.25">
      <c r="A33" s="93"/>
      <c r="B33" s="93"/>
      <c r="C33" s="93"/>
      <c r="D33" s="94"/>
      <c r="E33" s="93"/>
      <c r="F33" s="95"/>
      <c r="G33" s="96"/>
      <c r="H33" s="93"/>
    </row>
    <row r="34" spans="1:15" x14ac:dyDescent="0.25">
      <c r="A34" s="5"/>
      <c r="B34" s="5"/>
      <c r="C34" s="5"/>
      <c r="D34" s="6"/>
      <c r="E34" s="5"/>
      <c r="F34" s="7"/>
      <c r="G34" s="8"/>
      <c r="H34" s="5"/>
      <c r="I34" s="5"/>
      <c r="J34" s="5"/>
      <c r="K34" s="5"/>
      <c r="L34" s="5"/>
      <c r="M34" s="5"/>
      <c r="N34" s="5"/>
      <c r="O34" s="13"/>
    </row>
    <row r="35" spans="1:15" s="46" customFormat="1" ht="16.5" thickBot="1" x14ac:dyDescent="0.3">
      <c r="A35" s="33"/>
      <c r="B35" s="40"/>
      <c r="C35" s="40"/>
      <c r="D35" s="41"/>
      <c r="E35" s="40"/>
      <c r="F35" s="81"/>
      <c r="G35" s="44"/>
      <c r="H35" s="40"/>
      <c r="I35" s="40"/>
      <c r="J35" s="40"/>
      <c r="K35" s="40"/>
      <c r="L35" s="45"/>
      <c r="M35" s="45"/>
      <c r="N35" s="40"/>
      <c r="O35" s="37"/>
    </row>
    <row r="36" spans="1:15" s="46" customFormat="1" ht="24" thickBot="1" x14ac:dyDescent="0.4">
      <c r="A36" s="33"/>
      <c r="B36" s="159" t="s">
        <v>93</v>
      </c>
      <c r="C36" s="160"/>
      <c r="D36" s="188" t="str">
        <f>Visa!D5</f>
        <v>Weiz Open / Weiz (Austria)</v>
      </c>
      <c r="E36" s="188"/>
      <c r="F36" s="189"/>
      <c r="G36" s="105"/>
      <c r="H36" s="83" t="s">
        <v>90</v>
      </c>
      <c r="I36" s="161">
        <f>_xlfn.IFNA(VLOOKUP(D36,Tabelle1!A1:B9,2,FALSE),"-")</f>
        <v>45346</v>
      </c>
      <c r="J36" s="162"/>
      <c r="K36" s="82"/>
      <c r="L36" s="53"/>
      <c r="N36" s="40"/>
      <c r="O36" s="37"/>
    </row>
    <row r="37" spans="1:15" s="46" customFormat="1" ht="14.25" customHeight="1" thickBot="1" x14ac:dyDescent="0.3">
      <c r="A37" s="5"/>
      <c r="B37" s="56"/>
      <c r="D37" s="47"/>
      <c r="F37" s="74"/>
      <c r="G37" s="49"/>
      <c r="H37" s="57"/>
      <c r="L37" s="54"/>
      <c r="O37" s="13"/>
    </row>
    <row r="38" spans="1:15" s="63" customFormat="1" ht="21.75" thickBot="1" x14ac:dyDescent="0.4">
      <c r="A38" s="70"/>
      <c r="B38" s="175" t="s">
        <v>91</v>
      </c>
      <c r="C38" s="176"/>
      <c r="D38" s="198">
        <f>Visa!D7</f>
        <v>0</v>
      </c>
      <c r="E38" s="199"/>
      <c r="F38" s="200"/>
      <c r="G38" s="64"/>
      <c r="H38" s="102"/>
      <c r="I38" s="201"/>
      <c r="J38" s="201"/>
      <c r="L38" s="65"/>
      <c r="O38" s="69"/>
    </row>
    <row r="39" spans="1:15" s="46" customFormat="1" ht="16.5" thickBot="1" x14ac:dyDescent="0.3">
      <c r="A39" s="5"/>
      <c r="D39" s="47"/>
      <c r="F39" s="48"/>
      <c r="G39" s="49"/>
      <c r="L39" s="55"/>
      <c r="O39" s="13"/>
    </row>
    <row r="40" spans="1:15" s="46" customFormat="1" ht="28.35" customHeight="1" thickBot="1" x14ac:dyDescent="0.3">
      <c r="A40" s="71"/>
      <c r="B40" s="151" t="s">
        <v>79</v>
      </c>
      <c r="C40" s="152"/>
      <c r="D40" s="153" t="s">
        <v>77</v>
      </c>
      <c r="E40" s="154"/>
      <c r="F40" s="97">
        <f>Visa!F15</f>
        <v>0</v>
      </c>
      <c r="G40" s="155" t="s">
        <v>78</v>
      </c>
      <c r="H40" s="156"/>
      <c r="I40" s="202">
        <f>Visa!I15</f>
        <v>0</v>
      </c>
      <c r="J40" s="203"/>
      <c r="K40" s="58"/>
      <c r="L40" s="58"/>
      <c r="M40" s="58"/>
      <c r="N40" s="58"/>
      <c r="O40" s="13"/>
    </row>
    <row r="41" spans="1:15" s="16" customFormat="1" ht="39" thickBot="1" x14ac:dyDescent="0.3">
      <c r="A41" s="28"/>
      <c r="B41" s="75" t="s">
        <v>73</v>
      </c>
      <c r="C41" s="76" t="s">
        <v>74</v>
      </c>
      <c r="D41" s="77" t="s">
        <v>75</v>
      </c>
      <c r="E41" s="78" t="s">
        <v>0</v>
      </c>
      <c r="F41" s="78" t="s">
        <v>65</v>
      </c>
      <c r="G41" s="78" t="s">
        <v>66</v>
      </c>
      <c r="H41" s="78" t="s">
        <v>67</v>
      </c>
      <c r="I41" s="78" t="s">
        <v>68</v>
      </c>
      <c r="J41" s="78" t="s">
        <v>69</v>
      </c>
      <c r="K41" s="76" t="s">
        <v>70</v>
      </c>
      <c r="L41" s="76" t="s">
        <v>71</v>
      </c>
      <c r="M41" s="80" t="s">
        <v>72</v>
      </c>
      <c r="N41" s="79" t="s">
        <v>76</v>
      </c>
      <c r="O41" s="29"/>
    </row>
    <row r="42" spans="1:15" s="27" customFormat="1" ht="16.5" thickTop="1" x14ac:dyDescent="0.25">
      <c r="A42" s="25">
        <v>1</v>
      </c>
      <c r="B42" s="106">
        <f>Visa!B18</f>
        <v>0</v>
      </c>
      <c r="C42" s="142">
        <f>Visa!C18</f>
        <v>0</v>
      </c>
      <c r="D42" s="143">
        <f>Visa!D18</f>
        <v>0</v>
      </c>
      <c r="E42" s="142">
        <f>Visa!E18</f>
        <v>0</v>
      </c>
      <c r="F42" s="142">
        <f>Visa!F18</f>
        <v>0</v>
      </c>
      <c r="G42" s="142">
        <f>Visa!G18</f>
        <v>0</v>
      </c>
      <c r="H42" s="142">
        <f>Visa!H18</f>
        <v>0</v>
      </c>
      <c r="I42" s="143">
        <f>Visa!I18</f>
        <v>0</v>
      </c>
      <c r="J42" s="142">
        <f>Visa!J18</f>
        <v>0</v>
      </c>
      <c r="K42" s="142">
        <f>Visa!K18</f>
        <v>0</v>
      </c>
      <c r="L42" s="143">
        <f>Visa!L18</f>
        <v>0</v>
      </c>
      <c r="M42" s="142">
        <f>Visa!M18</f>
        <v>0</v>
      </c>
      <c r="N42" s="144">
        <f>Visa!N18</f>
        <v>0</v>
      </c>
      <c r="O42" s="26"/>
    </row>
    <row r="43" spans="1:15" s="27" customFormat="1" x14ac:dyDescent="0.25">
      <c r="A43" s="25">
        <v>2</v>
      </c>
      <c r="B43" s="107">
        <f>Visa!B19</f>
        <v>0</v>
      </c>
      <c r="C43" s="145">
        <f>Visa!C19</f>
        <v>0</v>
      </c>
      <c r="D43" s="146">
        <f>Visa!D19</f>
        <v>0</v>
      </c>
      <c r="E43" s="145">
        <f>Visa!E19</f>
        <v>0</v>
      </c>
      <c r="F43" s="145">
        <f>Visa!F19</f>
        <v>0</v>
      </c>
      <c r="G43" s="145">
        <f>Visa!G19</f>
        <v>0</v>
      </c>
      <c r="H43" s="145">
        <f>Visa!H19</f>
        <v>0</v>
      </c>
      <c r="I43" s="146">
        <f>Visa!I19</f>
        <v>0</v>
      </c>
      <c r="J43" s="145">
        <f>Visa!J19</f>
        <v>0</v>
      </c>
      <c r="K43" s="145">
        <f>Visa!K19</f>
        <v>0</v>
      </c>
      <c r="L43" s="146">
        <f>Visa!L19</f>
        <v>0</v>
      </c>
      <c r="M43" s="145">
        <f>Visa!M19</f>
        <v>0</v>
      </c>
      <c r="N43" s="147">
        <f>Visa!N19</f>
        <v>0</v>
      </c>
      <c r="O43" s="26"/>
    </row>
    <row r="44" spans="1:15" s="27" customFormat="1" x14ac:dyDescent="0.25">
      <c r="A44" s="25">
        <v>3</v>
      </c>
      <c r="B44" s="107">
        <f>Visa!B20</f>
        <v>0</v>
      </c>
      <c r="C44" s="145">
        <f>Visa!C20</f>
        <v>0</v>
      </c>
      <c r="D44" s="146">
        <f>Visa!D20</f>
        <v>0</v>
      </c>
      <c r="E44" s="145">
        <f>Visa!E20</f>
        <v>0</v>
      </c>
      <c r="F44" s="145">
        <f>Visa!F20</f>
        <v>0</v>
      </c>
      <c r="G44" s="145">
        <f>Visa!G20</f>
        <v>0</v>
      </c>
      <c r="H44" s="145">
        <f>Visa!H20</f>
        <v>0</v>
      </c>
      <c r="I44" s="146">
        <f>Visa!I20</f>
        <v>0</v>
      </c>
      <c r="J44" s="145">
        <f>Visa!J20</f>
        <v>0</v>
      </c>
      <c r="K44" s="145">
        <f>Visa!K20</f>
        <v>0</v>
      </c>
      <c r="L44" s="146">
        <f>Visa!L20</f>
        <v>0</v>
      </c>
      <c r="M44" s="145">
        <f>Visa!M20</f>
        <v>0</v>
      </c>
      <c r="N44" s="147">
        <f>Visa!N20</f>
        <v>0</v>
      </c>
      <c r="O44" s="26"/>
    </row>
    <row r="45" spans="1:15" s="27" customFormat="1" x14ac:dyDescent="0.25">
      <c r="A45" s="25">
        <v>4</v>
      </c>
      <c r="B45" s="107">
        <f>Visa!B21</f>
        <v>0</v>
      </c>
      <c r="C45" s="145">
        <f>Visa!C21</f>
        <v>0</v>
      </c>
      <c r="D45" s="146">
        <f>Visa!D21</f>
        <v>0</v>
      </c>
      <c r="E45" s="145">
        <f>Visa!E21</f>
        <v>0</v>
      </c>
      <c r="F45" s="145">
        <f>Visa!F21</f>
        <v>0</v>
      </c>
      <c r="G45" s="145">
        <f>Visa!G21</f>
        <v>0</v>
      </c>
      <c r="H45" s="145">
        <f>Visa!H21</f>
        <v>0</v>
      </c>
      <c r="I45" s="146">
        <f>Visa!I21</f>
        <v>0</v>
      </c>
      <c r="J45" s="145">
        <f>Visa!J21</f>
        <v>0</v>
      </c>
      <c r="K45" s="145">
        <f>Visa!K21</f>
        <v>0</v>
      </c>
      <c r="L45" s="146">
        <f>Visa!L21</f>
        <v>0</v>
      </c>
      <c r="M45" s="145">
        <f>Visa!M21</f>
        <v>0</v>
      </c>
      <c r="N45" s="147">
        <f>Visa!N21</f>
        <v>0</v>
      </c>
      <c r="O45" s="26"/>
    </row>
    <row r="46" spans="1:15" s="27" customFormat="1" x14ac:dyDescent="0.25">
      <c r="A46" s="25">
        <v>5</v>
      </c>
      <c r="B46" s="107">
        <f>Visa!B22</f>
        <v>0</v>
      </c>
      <c r="C46" s="145">
        <f>Visa!C22</f>
        <v>0</v>
      </c>
      <c r="D46" s="146">
        <f>Visa!D22</f>
        <v>0</v>
      </c>
      <c r="E46" s="145">
        <f>Visa!E22</f>
        <v>0</v>
      </c>
      <c r="F46" s="145">
        <f>Visa!F22</f>
        <v>0</v>
      </c>
      <c r="G46" s="145">
        <f>Visa!G22</f>
        <v>0</v>
      </c>
      <c r="H46" s="145">
        <f>Visa!H22</f>
        <v>0</v>
      </c>
      <c r="I46" s="146">
        <f>Visa!I22</f>
        <v>0</v>
      </c>
      <c r="J46" s="145">
        <f>Visa!J22</f>
        <v>0</v>
      </c>
      <c r="K46" s="145">
        <f>Visa!K22</f>
        <v>0</v>
      </c>
      <c r="L46" s="146">
        <f>Visa!L22</f>
        <v>0</v>
      </c>
      <c r="M46" s="145">
        <f>Visa!M22</f>
        <v>0</v>
      </c>
      <c r="N46" s="147">
        <f>Visa!N22</f>
        <v>0</v>
      </c>
      <c r="O46" s="26"/>
    </row>
    <row r="47" spans="1:15" s="27" customFormat="1" x14ac:dyDescent="0.25">
      <c r="A47" s="25">
        <v>6</v>
      </c>
      <c r="B47" s="107">
        <f>Visa!B23</f>
        <v>0</v>
      </c>
      <c r="C47" s="145">
        <f>Visa!C23</f>
        <v>0</v>
      </c>
      <c r="D47" s="146">
        <f>Visa!D23</f>
        <v>0</v>
      </c>
      <c r="E47" s="145">
        <f>Visa!E23</f>
        <v>0</v>
      </c>
      <c r="F47" s="145">
        <f>Visa!F23</f>
        <v>0</v>
      </c>
      <c r="G47" s="145">
        <f>Visa!G23</f>
        <v>0</v>
      </c>
      <c r="H47" s="145">
        <f>Visa!H23</f>
        <v>0</v>
      </c>
      <c r="I47" s="146">
        <f>Visa!I23</f>
        <v>0</v>
      </c>
      <c r="J47" s="145">
        <f>Visa!J23</f>
        <v>0</v>
      </c>
      <c r="K47" s="145">
        <f>Visa!K23</f>
        <v>0</v>
      </c>
      <c r="L47" s="146">
        <f>Visa!L23</f>
        <v>0</v>
      </c>
      <c r="M47" s="145">
        <f>Visa!M23</f>
        <v>0</v>
      </c>
      <c r="N47" s="147">
        <f>Visa!N23</f>
        <v>0</v>
      </c>
      <c r="O47" s="26"/>
    </row>
    <row r="48" spans="1:15" s="27" customFormat="1" x14ac:dyDescent="0.25">
      <c r="A48" s="25">
        <v>7</v>
      </c>
      <c r="B48" s="107">
        <f>Visa!B24</f>
        <v>0</v>
      </c>
      <c r="C48" s="145">
        <f>Visa!C24</f>
        <v>0</v>
      </c>
      <c r="D48" s="146">
        <f>Visa!D24</f>
        <v>0</v>
      </c>
      <c r="E48" s="145">
        <f>Visa!E24</f>
        <v>0</v>
      </c>
      <c r="F48" s="145">
        <f>Visa!F24</f>
        <v>0</v>
      </c>
      <c r="G48" s="145">
        <f>Visa!G24</f>
        <v>0</v>
      </c>
      <c r="H48" s="145">
        <f>Visa!H24</f>
        <v>0</v>
      </c>
      <c r="I48" s="146">
        <f>Visa!I24</f>
        <v>0</v>
      </c>
      <c r="J48" s="145">
        <f>Visa!J24</f>
        <v>0</v>
      </c>
      <c r="K48" s="145">
        <f>Visa!K24</f>
        <v>0</v>
      </c>
      <c r="L48" s="146">
        <f>Visa!L24</f>
        <v>0</v>
      </c>
      <c r="M48" s="145">
        <f>Visa!M24</f>
        <v>0</v>
      </c>
      <c r="N48" s="147">
        <f>Visa!N24</f>
        <v>0</v>
      </c>
      <c r="O48" s="26"/>
    </row>
    <row r="49" spans="1:15" s="27" customFormat="1" x14ac:dyDescent="0.25">
      <c r="A49" s="25">
        <v>8</v>
      </c>
      <c r="B49" s="107">
        <f>Visa!B25</f>
        <v>0</v>
      </c>
      <c r="C49" s="145">
        <f>Visa!C25</f>
        <v>0</v>
      </c>
      <c r="D49" s="146">
        <f>Visa!D25</f>
        <v>0</v>
      </c>
      <c r="E49" s="145">
        <f>Visa!E25</f>
        <v>0</v>
      </c>
      <c r="F49" s="145">
        <f>Visa!F25</f>
        <v>0</v>
      </c>
      <c r="G49" s="145">
        <f>Visa!G25</f>
        <v>0</v>
      </c>
      <c r="H49" s="145">
        <f>Visa!H25</f>
        <v>0</v>
      </c>
      <c r="I49" s="146">
        <f>Visa!I25</f>
        <v>0</v>
      </c>
      <c r="J49" s="145">
        <f>Visa!J25</f>
        <v>0</v>
      </c>
      <c r="K49" s="145">
        <f>Visa!K25</f>
        <v>0</v>
      </c>
      <c r="L49" s="146">
        <f>Visa!L25</f>
        <v>0</v>
      </c>
      <c r="M49" s="145">
        <f>Visa!M25</f>
        <v>0</v>
      </c>
      <c r="N49" s="147">
        <f>Visa!N25</f>
        <v>0</v>
      </c>
      <c r="O49" s="26"/>
    </row>
    <row r="50" spans="1:15" s="27" customFormat="1" x14ac:dyDescent="0.25">
      <c r="A50" s="25">
        <v>9</v>
      </c>
      <c r="B50" s="107">
        <f>Visa!B26</f>
        <v>0</v>
      </c>
      <c r="C50" s="145">
        <f>Visa!C26</f>
        <v>0</v>
      </c>
      <c r="D50" s="146">
        <f>Visa!D26</f>
        <v>0</v>
      </c>
      <c r="E50" s="145">
        <f>Visa!E26</f>
        <v>0</v>
      </c>
      <c r="F50" s="145">
        <f>Visa!F26</f>
        <v>0</v>
      </c>
      <c r="G50" s="145">
        <f>Visa!G26</f>
        <v>0</v>
      </c>
      <c r="H50" s="145">
        <f>Visa!H26</f>
        <v>0</v>
      </c>
      <c r="I50" s="146">
        <f>Visa!I26</f>
        <v>0</v>
      </c>
      <c r="J50" s="145">
        <f>Visa!J26</f>
        <v>0</v>
      </c>
      <c r="K50" s="145">
        <f>Visa!K26</f>
        <v>0</v>
      </c>
      <c r="L50" s="146">
        <f>Visa!L26</f>
        <v>0</v>
      </c>
      <c r="M50" s="145">
        <f>Visa!M26</f>
        <v>0</v>
      </c>
      <c r="N50" s="147">
        <f>Visa!N26</f>
        <v>0</v>
      </c>
      <c r="O50" s="26"/>
    </row>
    <row r="51" spans="1:15" s="27" customFormat="1" x14ac:dyDescent="0.25">
      <c r="A51" s="25">
        <v>10</v>
      </c>
      <c r="B51" s="107">
        <f>Visa!B27</f>
        <v>0</v>
      </c>
      <c r="C51" s="145">
        <f>Visa!C27</f>
        <v>0</v>
      </c>
      <c r="D51" s="146">
        <f>Visa!D27</f>
        <v>0</v>
      </c>
      <c r="E51" s="145">
        <f>Visa!E27</f>
        <v>0</v>
      </c>
      <c r="F51" s="145">
        <f>Visa!F27</f>
        <v>0</v>
      </c>
      <c r="G51" s="145">
        <f>Visa!G27</f>
        <v>0</v>
      </c>
      <c r="H51" s="145">
        <f>Visa!H27</f>
        <v>0</v>
      </c>
      <c r="I51" s="146">
        <f>Visa!I27</f>
        <v>0</v>
      </c>
      <c r="J51" s="145">
        <f>Visa!J27</f>
        <v>0</v>
      </c>
      <c r="K51" s="145">
        <f>Visa!K27</f>
        <v>0</v>
      </c>
      <c r="L51" s="146">
        <f>Visa!L27</f>
        <v>0</v>
      </c>
      <c r="M51" s="145">
        <f>Visa!M27</f>
        <v>0</v>
      </c>
      <c r="N51" s="147">
        <f>Visa!N27</f>
        <v>0</v>
      </c>
      <c r="O51" s="26"/>
    </row>
    <row r="52" spans="1:15" s="27" customFormat="1" x14ac:dyDescent="0.25">
      <c r="A52" s="25">
        <v>11</v>
      </c>
      <c r="B52" s="107">
        <f>Visa!B28</f>
        <v>0</v>
      </c>
      <c r="C52" s="145">
        <f>Visa!C28</f>
        <v>0</v>
      </c>
      <c r="D52" s="146">
        <f>Visa!D28</f>
        <v>0</v>
      </c>
      <c r="E52" s="145">
        <f>Visa!E28</f>
        <v>0</v>
      </c>
      <c r="F52" s="145">
        <f>Visa!F28</f>
        <v>0</v>
      </c>
      <c r="G52" s="145">
        <f>Visa!G28</f>
        <v>0</v>
      </c>
      <c r="H52" s="145">
        <f>Visa!H28</f>
        <v>0</v>
      </c>
      <c r="I52" s="146">
        <f>Visa!I28</f>
        <v>0</v>
      </c>
      <c r="J52" s="145">
        <f>Visa!J28</f>
        <v>0</v>
      </c>
      <c r="K52" s="145">
        <f>Visa!K28</f>
        <v>0</v>
      </c>
      <c r="L52" s="146">
        <f>Visa!L28</f>
        <v>0</v>
      </c>
      <c r="M52" s="145">
        <f>Visa!M28</f>
        <v>0</v>
      </c>
      <c r="N52" s="147">
        <f>Visa!N28</f>
        <v>0</v>
      </c>
      <c r="O52" s="26"/>
    </row>
    <row r="53" spans="1:15" s="27" customFormat="1" x14ac:dyDescent="0.25">
      <c r="A53" s="25">
        <v>12</v>
      </c>
      <c r="B53" s="107">
        <f>Visa!B29</f>
        <v>0</v>
      </c>
      <c r="C53" s="145">
        <f>Visa!C29</f>
        <v>0</v>
      </c>
      <c r="D53" s="146">
        <f>Visa!D29</f>
        <v>0</v>
      </c>
      <c r="E53" s="145">
        <f>Visa!E29</f>
        <v>0</v>
      </c>
      <c r="F53" s="145">
        <f>Visa!F29</f>
        <v>0</v>
      </c>
      <c r="G53" s="145">
        <f>Visa!G29</f>
        <v>0</v>
      </c>
      <c r="H53" s="145">
        <f>Visa!H29</f>
        <v>0</v>
      </c>
      <c r="I53" s="146">
        <f>Visa!I29</f>
        <v>0</v>
      </c>
      <c r="J53" s="145">
        <f>Visa!J29</f>
        <v>0</v>
      </c>
      <c r="K53" s="145">
        <f>Visa!K29</f>
        <v>0</v>
      </c>
      <c r="L53" s="146">
        <f>Visa!L29</f>
        <v>0</v>
      </c>
      <c r="M53" s="145">
        <f>Visa!M29</f>
        <v>0</v>
      </c>
      <c r="N53" s="147">
        <f>Visa!N29</f>
        <v>0</v>
      </c>
      <c r="O53" s="26"/>
    </row>
    <row r="54" spans="1:15" s="27" customFormat="1" x14ac:dyDescent="0.25">
      <c r="A54" s="25">
        <v>13</v>
      </c>
      <c r="B54" s="107">
        <f>Visa!B30</f>
        <v>0</v>
      </c>
      <c r="C54" s="145">
        <f>Visa!C30</f>
        <v>0</v>
      </c>
      <c r="D54" s="146">
        <f>Visa!D30</f>
        <v>0</v>
      </c>
      <c r="E54" s="145">
        <f>Visa!E30</f>
        <v>0</v>
      </c>
      <c r="F54" s="145">
        <f>Visa!F30</f>
        <v>0</v>
      </c>
      <c r="G54" s="145">
        <f>Visa!G30</f>
        <v>0</v>
      </c>
      <c r="H54" s="145">
        <f>Visa!H30</f>
        <v>0</v>
      </c>
      <c r="I54" s="146">
        <f>Visa!I30</f>
        <v>0</v>
      </c>
      <c r="J54" s="145">
        <f>Visa!J30</f>
        <v>0</v>
      </c>
      <c r="K54" s="145">
        <f>Visa!K30</f>
        <v>0</v>
      </c>
      <c r="L54" s="146">
        <f>Visa!L30</f>
        <v>0</v>
      </c>
      <c r="M54" s="145">
        <f>Visa!M30</f>
        <v>0</v>
      </c>
      <c r="N54" s="147">
        <f>Visa!N30</f>
        <v>0</v>
      </c>
      <c r="O54" s="26"/>
    </row>
    <row r="55" spans="1:15" s="27" customFormat="1" x14ac:dyDescent="0.25">
      <c r="A55" s="25">
        <v>14</v>
      </c>
      <c r="B55" s="107">
        <f>Visa!B31</f>
        <v>0</v>
      </c>
      <c r="C55" s="145">
        <f>Visa!C31</f>
        <v>0</v>
      </c>
      <c r="D55" s="146">
        <f>Visa!D31</f>
        <v>0</v>
      </c>
      <c r="E55" s="145">
        <f>Visa!E31</f>
        <v>0</v>
      </c>
      <c r="F55" s="145">
        <f>Visa!F31</f>
        <v>0</v>
      </c>
      <c r="G55" s="145">
        <f>Visa!G31</f>
        <v>0</v>
      </c>
      <c r="H55" s="145">
        <f>Visa!H31</f>
        <v>0</v>
      </c>
      <c r="I55" s="146">
        <f>Visa!I31</f>
        <v>0</v>
      </c>
      <c r="J55" s="145">
        <f>Visa!J31</f>
        <v>0</v>
      </c>
      <c r="K55" s="145">
        <f>Visa!K31</f>
        <v>0</v>
      </c>
      <c r="L55" s="146">
        <f>Visa!L31</f>
        <v>0</v>
      </c>
      <c r="M55" s="145">
        <f>Visa!M31</f>
        <v>0</v>
      </c>
      <c r="N55" s="147">
        <f>Visa!N31</f>
        <v>0</v>
      </c>
      <c r="O55" s="26"/>
    </row>
    <row r="56" spans="1:15" s="27" customFormat="1" x14ac:dyDescent="0.25">
      <c r="A56" s="25">
        <v>15</v>
      </c>
      <c r="B56" s="107">
        <f>Visa!B32</f>
        <v>0</v>
      </c>
      <c r="C56" s="145">
        <f>Visa!C32</f>
        <v>0</v>
      </c>
      <c r="D56" s="146">
        <f>Visa!D32</f>
        <v>0</v>
      </c>
      <c r="E56" s="145">
        <f>Visa!E32</f>
        <v>0</v>
      </c>
      <c r="F56" s="145">
        <f>Visa!F32</f>
        <v>0</v>
      </c>
      <c r="G56" s="145">
        <f>Visa!G32</f>
        <v>0</v>
      </c>
      <c r="H56" s="145">
        <f>Visa!H32</f>
        <v>0</v>
      </c>
      <c r="I56" s="146">
        <f>Visa!I32</f>
        <v>0</v>
      </c>
      <c r="J56" s="145">
        <f>Visa!J32</f>
        <v>0</v>
      </c>
      <c r="K56" s="145">
        <f>Visa!K32</f>
        <v>0</v>
      </c>
      <c r="L56" s="146">
        <f>Visa!L32</f>
        <v>0</v>
      </c>
      <c r="M56" s="145">
        <f>Visa!M32</f>
        <v>0</v>
      </c>
      <c r="N56" s="147">
        <f>Visa!N32</f>
        <v>0</v>
      </c>
      <c r="O56" s="26"/>
    </row>
    <row r="57" spans="1:15" s="27" customFormat="1" x14ac:dyDescent="0.25">
      <c r="A57" s="25">
        <v>16</v>
      </c>
      <c r="B57" s="107">
        <f>Visa!B33</f>
        <v>0</v>
      </c>
      <c r="C57" s="145">
        <f>Visa!C33</f>
        <v>0</v>
      </c>
      <c r="D57" s="146">
        <f>Visa!D33</f>
        <v>0</v>
      </c>
      <c r="E57" s="145">
        <f>Visa!E33</f>
        <v>0</v>
      </c>
      <c r="F57" s="145">
        <f>Visa!F33</f>
        <v>0</v>
      </c>
      <c r="G57" s="145">
        <f>Visa!G33</f>
        <v>0</v>
      </c>
      <c r="H57" s="145">
        <f>Visa!H33</f>
        <v>0</v>
      </c>
      <c r="I57" s="146">
        <f>Visa!I33</f>
        <v>0</v>
      </c>
      <c r="J57" s="145">
        <f>Visa!J33</f>
        <v>0</v>
      </c>
      <c r="K57" s="145">
        <f>Visa!K33</f>
        <v>0</v>
      </c>
      <c r="L57" s="146">
        <f>Visa!L33</f>
        <v>0</v>
      </c>
      <c r="M57" s="145">
        <f>Visa!M33</f>
        <v>0</v>
      </c>
      <c r="N57" s="147">
        <f>Visa!N33</f>
        <v>0</v>
      </c>
      <c r="O57" s="26"/>
    </row>
    <row r="58" spans="1:15" s="27" customFormat="1" x14ac:dyDescent="0.25">
      <c r="A58" s="25">
        <v>17</v>
      </c>
      <c r="B58" s="107">
        <f>Visa!B34</f>
        <v>0</v>
      </c>
      <c r="C58" s="145">
        <f>Visa!C34</f>
        <v>0</v>
      </c>
      <c r="D58" s="146">
        <f>Visa!D34</f>
        <v>0</v>
      </c>
      <c r="E58" s="145">
        <f>Visa!E34</f>
        <v>0</v>
      </c>
      <c r="F58" s="145">
        <f>Visa!F34</f>
        <v>0</v>
      </c>
      <c r="G58" s="145">
        <f>Visa!G34</f>
        <v>0</v>
      </c>
      <c r="H58" s="145">
        <f>Visa!H34</f>
        <v>0</v>
      </c>
      <c r="I58" s="146">
        <f>Visa!I34</f>
        <v>0</v>
      </c>
      <c r="J58" s="145">
        <f>Visa!J34</f>
        <v>0</v>
      </c>
      <c r="K58" s="145">
        <f>Visa!K34</f>
        <v>0</v>
      </c>
      <c r="L58" s="146">
        <f>Visa!L34</f>
        <v>0</v>
      </c>
      <c r="M58" s="145">
        <f>Visa!M34</f>
        <v>0</v>
      </c>
      <c r="N58" s="147">
        <f>Visa!N34</f>
        <v>0</v>
      </c>
      <c r="O58" s="26"/>
    </row>
    <row r="59" spans="1:15" s="27" customFormat="1" x14ac:dyDescent="0.25">
      <c r="A59" s="25">
        <v>18</v>
      </c>
      <c r="B59" s="107">
        <f>Visa!B35</f>
        <v>0</v>
      </c>
      <c r="C59" s="145">
        <f>Visa!C35</f>
        <v>0</v>
      </c>
      <c r="D59" s="146">
        <f>Visa!D35</f>
        <v>0</v>
      </c>
      <c r="E59" s="145">
        <f>Visa!E35</f>
        <v>0</v>
      </c>
      <c r="F59" s="145">
        <f>Visa!F35</f>
        <v>0</v>
      </c>
      <c r="G59" s="145">
        <f>Visa!G35</f>
        <v>0</v>
      </c>
      <c r="H59" s="145">
        <f>Visa!H35</f>
        <v>0</v>
      </c>
      <c r="I59" s="146">
        <f>Visa!I35</f>
        <v>0</v>
      </c>
      <c r="J59" s="145">
        <f>Visa!J35</f>
        <v>0</v>
      </c>
      <c r="K59" s="145">
        <f>Visa!K35</f>
        <v>0</v>
      </c>
      <c r="L59" s="146">
        <f>Visa!L35</f>
        <v>0</v>
      </c>
      <c r="M59" s="145">
        <f>Visa!M35</f>
        <v>0</v>
      </c>
      <c r="N59" s="147">
        <f>Visa!N35</f>
        <v>0</v>
      </c>
      <c r="O59" s="26"/>
    </row>
    <row r="60" spans="1:15" s="27" customFormat="1" x14ac:dyDescent="0.25">
      <c r="A60" s="25">
        <v>19</v>
      </c>
      <c r="B60" s="107">
        <f>Visa!B36</f>
        <v>0</v>
      </c>
      <c r="C60" s="145">
        <f>Visa!C36</f>
        <v>0</v>
      </c>
      <c r="D60" s="146">
        <f>Visa!D36</f>
        <v>0</v>
      </c>
      <c r="E60" s="145">
        <f>Visa!E36</f>
        <v>0</v>
      </c>
      <c r="F60" s="145">
        <f>Visa!F36</f>
        <v>0</v>
      </c>
      <c r="G60" s="145">
        <f>Visa!G36</f>
        <v>0</v>
      </c>
      <c r="H60" s="145">
        <f>Visa!H36</f>
        <v>0</v>
      </c>
      <c r="I60" s="146">
        <f>Visa!I36</f>
        <v>0</v>
      </c>
      <c r="J60" s="145">
        <f>Visa!J36</f>
        <v>0</v>
      </c>
      <c r="K60" s="145">
        <f>Visa!K36</f>
        <v>0</v>
      </c>
      <c r="L60" s="146">
        <f>Visa!L36</f>
        <v>0</v>
      </c>
      <c r="M60" s="145">
        <f>Visa!M36</f>
        <v>0</v>
      </c>
      <c r="N60" s="147">
        <f>Visa!N36</f>
        <v>0</v>
      </c>
      <c r="O60" s="26"/>
    </row>
    <row r="61" spans="1:15" s="27" customFormat="1" x14ac:dyDescent="0.25">
      <c r="A61" s="25">
        <v>20</v>
      </c>
      <c r="B61" s="107">
        <f>Visa!B37</f>
        <v>0</v>
      </c>
      <c r="C61" s="145">
        <f>Visa!C37</f>
        <v>0</v>
      </c>
      <c r="D61" s="146">
        <f>Visa!D37</f>
        <v>0</v>
      </c>
      <c r="E61" s="145">
        <f>Visa!E37</f>
        <v>0</v>
      </c>
      <c r="F61" s="145">
        <f>Visa!F37</f>
        <v>0</v>
      </c>
      <c r="G61" s="145">
        <f>Visa!G37</f>
        <v>0</v>
      </c>
      <c r="H61" s="145">
        <f>Visa!H37</f>
        <v>0</v>
      </c>
      <c r="I61" s="146">
        <f>Visa!I37</f>
        <v>0</v>
      </c>
      <c r="J61" s="145">
        <f>Visa!J37</f>
        <v>0</v>
      </c>
      <c r="K61" s="145">
        <f>Visa!K37</f>
        <v>0</v>
      </c>
      <c r="L61" s="146">
        <f>Visa!L37</f>
        <v>0</v>
      </c>
      <c r="M61" s="145">
        <f>Visa!M37</f>
        <v>0</v>
      </c>
      <c r="N61" s="147">
        <f>Visa!N37</f>
        <v>0</v>
      </c>
      <c r="O61" s="26"/>
    </row>
    <row r="62" spans="1:15" s="27" customFormat="1" x14ac:dyDescent="0.25">
      <c r="A62" s="25">
        <v>21</v>
      </c>
      <c r="B62" s="107">
        <f>Visa!B38</f>
        <v>0</v>
      </c>
      <c r="C62" s="145">
        <f>Visa!C38</f>
        <v>0</v>
      </c>
      <c r="D62" s="146">
        <f>Visa!D38</f>
        <v>0</v>
      </c>
      <c r="E62" s="145">
        <f>Visa!E38</f>
        <v>0</v>
      </c>
      <c r="F62" s="145">
        <f>Visa!F38</f>
        <v>0</v>
      </c>
      <c r="G62" s="145">
        <f>Visa!G38</f>
        <v>0</v>
      </c>
      <c r="H62" s="145">
        <f>Visa!H38</f>
        <v>0</v>
      </c>
      <c r="I62" s="146">
        <f>Visa!I38</f>
        <v>0</v>
      </c>
      <c r="J62" s="145">
        <f>Visa!J38</f>
        <v>0</v>
      </c>
      <c r="K62" s="145">
        <f>Visa!K38</f>
        <v>0</v>
      </c>
      <c r="L62" s="146">
        <f>Visa!L38</f>
        <v>0</v>
      </c>
      <c r="M62" s="145">
        <f>Visa!M38</f>
        <v>0</v>
      </c>
      <c r="N62" s="147">
        <f>Visa!N38</f>
        <v>0</v>
      </c>
      <c r="O62" s="26"/>
    </row>
    <row r="63" spans="1:15" s="27" customFormat="1" x14ac:dyDescent="0.25">
      <c r="A63" s="25">
        <v>22</v>
      </c>
      <c r="B63" s="107">
        <f>Visa!B39</f>
        <v>0</v>
      </c>
      <c r="C63" s="145">
        <f>Visa!C39</f>
        <v>0</v>
      </c>
      <c r="D63" s="146">
        <f>Visa!D39</f>
        <v>0</v>
      </c>
      <c r="E63" s="145">
        <f>Visa!E39</f>
        <v>0</v>
      </c>
      <c r="F63" s="145">
        <f>Visa!F39</f>
        <v>0</v>
      </c>
      <c r="G63" s="145">
        <f>Visa!G39</f>
        <v>0</v>
      </c>
      <c r="H63" s="145">
        <f>Visa!H39</f>
        <v>0</v>
      </c>
      <c r="I63" s="146">
        <f>Visa!I39</f>
        <v>0</v>
      </c>
      <c r="J63" s="145">
        <f>Visa!J39</f>
        <v>0</v>
      </c>
      <c r="K63" s="145">
        <f>Visa!K39</f>
        <v>0</v>
      </c>
      <c r="L63" s="146">
        <f>Visa!L39</f>
        <v>0</v>
      </c>
      <c r="M63" s="145">
        <f>Visa!M39</f>
        <v>0</v>
      </c>
      <c r="N63" s="147">
        <f>Visa!N39</f>
        <v>0</v>
      </c>
      <c r="O63" s="26"/>
    </row>
    <row r="64" spans="1:15" s="27" customFormat="1" x14ac:dyDescent="0.25">
      <c r="A64" s="25">
        <v>23</v>
      </c>
      <c r="B64" s="107">
        <f>Visa!B40</f>
        <v>0</v>
      </c>
      <c r="C64" s="145">
        <f>Visa!C40</f>
        <v>0</v>
      </c>
      <c r="D64" s="146">
        <f>Visa!D40</f>
        <v>0</v>
      </c>
      <c r="E64" s="145">
        <f>Visa!E40</f>
        <v>0</v>
      </c>
      <c r="F64" s="145">
        <f>Visa!F40</f>
        <v>0</v>
      </c>
      <c r="G64" s="145">
        <f>Visa!G40</f>
        <v>0</v>
      </c>
      <c r="H64" s="145">
        <f>Visa!H40</f>
        <v>0</v>
      </c>
      <c r="I64" s="146">
        <f>Visa!I40</f>
        <v>0</v>
      </c>
      <c r="J64" s="145">
        <f>Visa!J40</f>
        <v>0</v>
      </c>
      <c r="K64" s="145">
        <f>Visa!K40</f>
        <v>0</v>
      </c>
      <c r="L64" s="146">
        <f>Visa!L40</f>
        <v>0</v>
      </c>
      <c r="M64" s="145">
        <f>Visa!M40</f>
        <v>0</v>
      </c>
      <c r="N64" s="147">
        <f>Visa!N40</f>
        <v>0</v>
      </c>
      <c r="O64" s="26"/>
    </row>
    <row r="65" spans="1:15" s="27" customFormat="1" x14ac:dyDescent="0.25">
      <c r="A65" s="25">
        <v>24</v>
      </c>
      <c r="B65" s="107">
        <f>Visa!B41</f>
        <v>0</v>
      </c>
      <c r="C65" s="145">
        <f>Visa!C41</f>
        <v>0</v>
      </c>
      <c r="D65" s="146">
        <f>Visa!D41</f>
        <v>0</v>
      </c>
      <c r="E65" s="145">
        <f>Visa!E41</f>
        <v>0</v>
      </c>
      <c r="F65" s="145">
        <f>Visa!F41</f>
        <v>0</v>
      </c>
      <c r="G65" s="145">
        <f>Visa!G41</f>
        <v>0</v>
      </c>
      <c r="H65" s="145">
        <f>Visa!H41</f>
        <v>0</v>
      </c>
      <c r="I65" s="146">
        <f>Visa!I41</f>
        <v>0</v>
      </c>
      <c r="J65" s="145">
        <f>Visa!J41</f>
        <v>0</v>
      </c>
      <c r="K65" s="145">
        <f>Visa!K41</f>
        <v>0</v>
      </c>
      <c r="L65" s="146">
        <f>Visa!L41</f>
        <v>0</v>
      </c>
      <c r="M65" s="145">
        <f>Visa!M41</f>
        <v>0</v>
      </c>
      <c r="N65" s="147">
        <f>Visa!N41</f>
        <v>0</v>
      </c>
      <c r="O65" s="26"/>
    </row>
    <row r="66" spans="1:15" s="27" customFormat="1" x14ac:dyDescent="0.25">
      <c r="A66" s="25">
        <v>25</v>
      </c>
      <c r="B66" s="107">
        <f>Visa!B42</f>
        <v>0</v>
      </c>
      <c r="C66" s="145">
        <f>Visa!C42</f>
        <v>0</v>
      </c>
      <c r="D66" s="146">
        <f>Visa!D42</f>
        <v>0</v>
      </c>
      <c r="E66" s="145">
        <f>Visa!E42</f>
        <v>0</v>
      </c>
      <c r="F66" s="145">
        <f>Visa!F42</f>
        <v>0</v>
      </c>
      <c r="G66" s="145">
        <f>Visa!G42</f>
        <v>0</v>
      </c>
      <c r="H66" s="145">
        <f>Visa!H42</f>
        <v>0</v>
      </c>
      <c r="I66" s="146">
        <f>Visa!I42</f>
        <v>0</v>
      </c>
      <c r="J66" s="145">
        <f>Visa!J42</f>
        <v>0</v>
      </c>
      <c r="K66" s="145">
        <f>Visa!K42</f>
        <v>0</v>
      </c>
      <c r="L66" s="146">
        <f>Visa!L42</f>
        <v>0</v>
      </c>
      <c r="M66" s="145">
        <f>Visa!M42</f>
        <v>0</v>
      </c>
      <c r="N66" s="147">
        <f>Visa!N42</f>
        <v>0</v>
      </c>
      <c r="O66" s="26"/>
    </row>
    <row r="67" spans="1:15" s="27" customFormat="1" x14ac:dyDescent="0.25">
      <c r="A67" s="25">
        <v>26</v>
      </c>
      <c r="B67" s="107">
        <f>Visa!B43</f>
        <v>0</v>
      </c>
      <c r="C67" s="145">
        <f>Visa!C43</f>
        <v>0</v>
      </c>
      <c r="D67" s="146">
        <f>Visa!D43</f>
        <v>0</v>
      </c>
      <c r="E67" s="145">
        <f>Visa!E43</f>
        <v>0</v>
      </c>
      <c r="F67" s="145">
        <f>Visa!F43</f>
        <v>0</v>
      </c>
      <c r="G67" s="145">
        <f>Visa!G43</f>
        <v>0</v>
      </c>
      <c r="H67" s="145">
        <f>Visa!H43</f>
        <v>0</v>
      </c>
      <c r="I67" s="146">
        <f>Visa!I43</f>
        <v>0</v>
      </c>
      <c r="J67" s="145">
        <f>Visa!J43</f>
        <v>0</v>
      </c>
      <c r="K67" s="145">
        <f>Visa!K43</f>
        <v>0</v>
      </c>
      <c r="L67" s="146">
        <f>Visa!L43</f>
        <v>0</v>
      </c>
      <c r="M67" s="145">
        <f>Visa!M43</f>
        <v>0</v>
      </c>
      <c r="N67" s="147">
        <f>Visa!N43</f>
        <v>0</v>
      </c>
      <c r="O67" s="26"/>
    </row>
    <row r="68" spans="1:15" s="27" customFormat="1" x14ac:dyDescent="0.25">
      <c r="A68" s="25">
        <v>27</v>
      </c>
      <c r="B68" s="107">
        <f>Visa!B44</f>
        <v>0</v>
      </c>
      <c r="C68" s="145">
        <f>Visa!C44</f>
        <v>0</v>
      </c>
      <c r="D68" s="146">
        <f>Visa!D44</f>
        <v>0</v>
      </c>
      <c r="E68" s="145">
        <f>Visa!E44</f>
        <v>0</v>
      </c>
      <c r="F68" s="145">
        <f>Visa!F44</f>
        <v>0</v>
      </c>
      <c r="G68" s="145">
        <f>Visa!G44</f>
        <v>0</v>
      </c>
      <c r="H68" s="145">
        <f>Visa!H44</f>
        <v>0</v>
      </c>
      <c r="I68" s="146">
        <f>Visa!I44</f>
        <v>0</v>
      </c>
      <c r="J68" s="145">
        <f>Visa!J44</f>
        <v>0</v>
      </c>
      <c r="K68" s="145">
        <f>Visa!K44</f>
        <v>0</v>
      </c>
      <c r="L68" s="146">
        <f>Visa!L44</f>
        <v>0</v>
      </c>
      <c r="M68" s="145">
        <f>Visa!M44</f>
        <v>0</v>
      </c>
      <c r="N68" s="147">
        <f>Visa!N44</f>
        <v>0</v>
      </c>
      <c r="O68" s="26"/>
    </row>
    <row r="69" spans="1:15" s="27" customFormat="1" x14ac:dyDescent="0.25">
      <c r="A69" s="25">
        <v>28</v>
      </c>
      <c r="B69" s="107">
        <f>Visa!B45</f>
        <v>0</v>
      </c>
      <c r="C69" s="145">
        <f>Visa!C45</f>
        <v>0</v>
      </c>
      <c r="D69" s="146">
        <f>Visa!D45</f>
        <v>0</v>
      </c>
      <c r="E69" s="145">
        <f>Visa!E45</f>
        <v>0</v>
      </c>
      <c r="F69" s="145">
        <f>Visa!F45</f>
        <v>0</v>
      </c>
      <c r="G69" s="145">
        <f>Visa!G45</f>
        <v>0</v>
      </c>
      <c r="H69" s="145">
        <f>Visa!H45</f>
        <v>0</v>
      </c>
      <c r="I69" s="146">
        <f>Visa!I45</f>
        <v>0</v>
      </c>
      <c r="J69" s="145">
        <f>Visa!J45</f>
        <v>0</v>
      </c>
      <c r="K69" s="145">
        <f>Visa!K45</f>
        <v>0</v>
      </c>
      <c r="L69" s="146">
        <f>Visa!L45</f>
        <v>0</v>
      </c>
      <c r="M69" s="145">
        <f>Visa!M45</f>
        <v>0</v>
      </c>
      <c r="N69" s="147">
        <f>Visa!N45</f>
        <v>0</v>
      </c>
      <c r="O69" s="26"/>
    </row>
    <row r="70" spans="1:15" s="27" customFormat="1" x14ac:dyDescent="0.25">
      <c r="A70" s="25">
        <v>29</v>
      </c>
      <c r="B70" s="107">
        <f>Visa!B46</f>
        <v>0</v>
      </c>
      <c r="C70" s="145">
        <f>Visa!C46</f>
        <v>0</v>
      </c>
      <c r="D70" s="146">
        <f>Visa!D46</f>
        <v>0</v>
      </c>
      <c r="E70" s="145">
        <f>Visa!E46</f>
        <v>0</v>
      </c>
      <c r="F70" s="145">
        <f>Visa!F46</f>
        <v>0</v>
      </c>
      <c r="G70" s="145">
        <f>Visa!G46</f>
        <v>0</v>
      </c>
      <c r="H70" s="145">
        <f>Visa!H46</f>
        <v>0</v>
      </c>
      <c r="I70" s="146">
        <f>Visa!I46</f>
        <v>0</v>
      </c>
      <c r="J70" s="145">
        <f>Visa!J46</f>
        <v>0</v>
      </c>
      <c r="K70" s="145">
        <f>Visa!K46</f>
        <v>0</v>
      </c>
      <c r="L70" s="146">
        <f>Visa!L46</f>
        <v>0</v>
      </c>
      <c r="M70" s="145">
        <f>Visa!M46</f>
        <v>0</v>
      </c>
      <c r="N70" s="147">
        <f>Visa!N46</f>
        <v>0</v>
      </c>
      <c r="O70" s="26"/>
    </row>
    <row r="71" spans="1:15" s="27" customFormat="1" ht="16.5" thickBot="1" x14ac:dyDescent="0.3">
      <c r="A71" s="25">
        <v>30</v>
      </c>
      <c r="B71" s="108">
        <f>Visa!B47</f>
        <v>0</v>
      </c>
      <c r="C71" s="148">
        <f>Visa!C47</f>
        <v>0</v>
      </c>
      <c r="D71" s="149">
        <f>Visa!D47</f>
        <v>0</v>
      </c>
      <c r="E71" s="148">
        <f>Visa!E47</f>
        <v>0</v>
      </c>
      <c r="F71" s="148">
        <f>Visa!F47</f>
        <v>0</v>
      </c>
      <c r="G71" s="148">
        <f>Visa!G47</f>
        <v>0</v>
      </c>
      <c r="H71" s="148">
        <f>Visa!H47</f>
        <v>0</v>
      </c>
      <c r="I71" s="149">
        <f>Visa!I47</f>
        <v>0</v>
      </c>
      <c r="J71" s="148">
        <f>Visa!J47</f>
        <v>0</v>
      </c>
      <c r="K71" s="148">
        <f>Visa!K47</f>
        <v>0</v>
      </c>
      <c r="L71" s="149">
        <f>Visa!L47</f>
        <v>0</v>
      </c>
      <c r="M71" s="148">
        <f>Visa!M47</f>
        <v>0</v>
      </c>
      <c r="N71" s="150">
        <f>Visa!N47</f>
        <v>0</v>
      </c>
      <c r="O71" s="26"/>
    </row>
    <row r="72" spans="1:15" ht="16.5" thickTop="1" x14ac:dyDescent="0.25">
      <c r="A72" s="5"/>
      <c r="B72" s="5"/>
      <c r="C72" s="5"/>
      <c r="D72" s="6"/>
      <c r="E72" s="5"/>
      <c r="F72" s="7"/>
      <c r="G72" s="8"/>
      <c r="H72" s="5"/>
      <c r="I72" s="5"/>
      <c r="J72" s="5"/>
      <c r="K72" s="5"/>
      <c r="L72" s="5"/>
      <c r="M72" s="5"/>
      <c r="N72" s="5"/>
      <c r="O72" s="13"/>
    </row>
    <row r="74" spans="1:15" s="31" customFormat="1" ht="28.5" x14ac:dyDescent="0.45">
      <c r="B74" s="194" t="s">
        <v>104</v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98"/>
    </row>
    <row r="75" spans="1:15" s="31" customFormat="1" ht="28.5" x14ac:dyDescent="0.45">
      <c r="B75" s="194" t="s">
        <v>105</v>
      </c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98"/>
    </row>
    <row r="76" spans="1:15" s="31" customFormat="1" ht="28.5" x14ac:dyDescent="0.45">
      <c r="B76" s="194" t="s">
        <v>106</v>
      </c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98"/>
    </row>
    <row r="77" spans="1:15" s="31" customFormat="1" ht="28.5" x14ac:dyDescent="0.45"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8"/>
    </row>
    <row r="79" spans="1:15" ht="28.5" customHeight="1" x14ac:dyDescent="0.45">
      <c r="B79" s="99" t="s">
        <v>107</v>
      </c>
      <c r="G79" s="191"/>
      <c r="H79" s="191"/>
      <c r="I79" s="191"/>
      <c r="J79" s="191"/>
      <c r="K79" s="191"/>
      <c r="L79" s="191"/>
      <c r="M79" s="191"/>
    </row>
    <row r="80" spans="1:15" ht="15.75" customHeight="1" x14ac:dyDescent="0.25">
      <c r="B80" s="2" t="s">
        <v>108</v>
      </c>
      <c r="G80" s="191"/>
      <c r="H80" s="191"/>
      <c r="I80" s="191"/>
      <c r="J80" s="191"/>
      <c r="K80" s="191"/>
      <c r="L80" s="191"/>
      <c r="M80" s="191"/>
    </row>
    <row r="81" spans="2:13" ht="15.75" customHeight="1" x14ac:dyDescent="0.25">
      <c r="B81" s="2" t="s">
        <v>109</v>
      </c>
      <c r="G81" s="191"/>
      <c r="H81" s="191"/>
      <c r="I81" s="191"/>
      <c r="J81" s="191"/>
      <c r="K81" s="191"/>
      <c r="L81" s="191"/>
      <c r="M81" s="191"/>
    </row>
    <row r="82" spans="2:13" ht="15.75" customHeight="1" x14ac:dyDescent="0.25">
      <c r="G82" s="191"/>
      <c r="H82" s="191"/>
      <c r="I82" s="191"/>
      <c r="J82" s="191"/>
      <c r="K82" s="191"/>
      <c r="L82" s="191"/>
      <c r="M82" s="191"/>
    </row>
    <row r="83" spans="2:13" ht="15.75" customHeight="1" x14ac:dyDescent="0.25">
      <c r="G83" s="191"/>
      <c r="H83" s="191"/>
      <c r="I83" s="191"/>
      <c r="J83" s="191"/>
      <c r="K83" s="191"/>
      <c r="L83" s="191"/>
      <c r="M83" s="191"/>
    </row>
    <row r="84" spans="2:13" ht="15.75" customHeight="1" x14ac:dyDescent="0.25">
      <c r="G84" s="191"/>
      <c r="H84" s="191"/>
      <c r="I84" s="191"/>
      <c r="J84" s="191"/>
      <c r="K84" s="191"/>
      <c r="L84" s="191"/>
      <c r="M84" s="191"/>
    </row>
    <row r="85" spans="2:13" ht="15.75" customHeight="1" x14ac:dyDescent="0.25">
      <c r="G85" s="191"/>
      <c r="H85" s="191"/>
      <c r="I85" s="191"/>
      <c r="J85" s="191"/>
      <c r="K85" s="191"/>
      <c r="L85" s="191"/>
      <c r="M85" s="191"/>
    </row>
    <row r="87" spans="2:13" x14ac:dyDescent="0.25">
      <c r="B87" s="195">
        <f ca="1">TODAY()</f>
        <v>45568</v>
      </c>
      <c r="C87" s="195"/>
      <c r="D87" s="195"/>
      <c r="E87" s="195"/>
    </row>
  </sheetData>
  <sheetProtection algorithmName="SHA-512" hashValue="zgeQGispQo0gkvCWpaXKQMRCUjezdbXcQccFRuvWyaFw6armcfaTOzWWewuX5ZnV/YfA/4bfY/W1kgJ/B1k+yw==" saltValue="hsiYTE2fHHllbuhYEq3kOw==" spinCount="100000" sheet="1" selectLockedCells="1"/>
  <mergeCells count="37">
    <mergeCell ref="G79:M85"/>
    <mergeCell ref="F30:I30"/>
    <mergeCell ref="F14:J17"/>
    <mergeCell ref="B76:N76"/>
    <mergeCell ref="B87:E87"/>
    <mergeCell ref="B31:N31"/>
    <mergeCell ref="B32:N32"/>
    <mergeCell ref="B74:N74"/>
    <mergeCell ref="B75:N75"/>
    <mergeCell ref="B38:C38"/>
    <mergeCell ref="D38:F38"/>
    <mergeCell ref="I38:J38"/>
    <mergeCell ref="B40:C40"/>
    <mergeCell ref="D40:E40"/>
    <mergeCell ref="G40:H40"/>
    <mergeCell ref="I40:J40"/>
    <mergeCell ref="B36:C36"/>
    <mergeCell ref="D36:F36"/>
    <mergeCell ref="I36:J36"/>
    <mergeCell ref="B27:N27"/>
    <mergeCell ref="B28:N28"/>
    <mergeCell ref="B29:N29"/>
    <mergeCell ref="C25:F25"/>
    <mergeCell ref="G25:K25"/>
    <mergeCell ref="B26:N26"/>
    <mergeCell ref="C2:J3"/>
    <mergeCell ref="F4:G4"/>
    <mergeCell ref="B10:C10"/>
    <mergeCell ref="B11:C11"/>
    <mergeCell ref="B12:C12"/>
    <mergeCell ref="B13:C13"/>
    <mergeCell ref="B16:C16"/>
    <mergeCell ref="B21:N21"/>
    <mergeCell ref="B23:N23"/>
    <mergeCell ref="B24:N24"/>
    <mergeCell ref="B14:C14"/>
    <mergeCell ref="B15:C15"/>
  </mergeCells>
  <conditionalFormatting sqref="H41 F41">
    <cfRule type="containsText" dxfId="5" priority="8" operator="containsText" text="Fem">
      <formula>NOT(ISERROR(SEARCH("Fem",F41)))</formula>
    </cfRule>
    <cfRule type="containsText" dxfId="4" priority="9" operator="containsText" text="Male">
      <formula>NOT(ISERROR(SEARCH("Male",F41)))</formula>
    </cfRule>
    <cfRule type="containsText" dxfId="3" priority="10" operator="containsText" text="Female">
      <formula>NOT(ISERROR(SEARCH("Female",F41)))</formula>
    </cfRule>
    <cfRule type="containsText" dxfId="2" priority="11" operator="containsText" text="Female_Veterans">
      <formula>NOT(ISERROR(SEARCH("Female_Veterans",F41)))</formula>
    </cfRule>
    <cfRule type="containsText" priority="12" operator="containsText" text="Female_Veterans">
      <formula>NOT(ISERROR(SEARCH("Female_Veterans",F41)))</formula>
    </cfRule>
  </conditionalFormatting>
  <conditionalFormatting sqref="O1:O5 O9:O1048576">
    <cfRule type="cellIs" dxfId="1" priority="5" operator="greaterThan">
      <formula>1</formula>
    </cfRule>
  </conditionalFormatting>
  <conditionalFormatting sqref="B42:N71">
    <cfRule type="cellIs" dxfId="0" priority="1" operator="lessThan">
      <formula>1</formula>
    </cfRule>
  </conditionalFormatting>
  <dataValidations count="3">
    <dataValidation allowBlank="1" showErrorMessage="1" promptTitle="Nome di battesimo" prompt="Jméno" sqref="B42:N71" xr:uid="{44B7875C-F245-4DC8-98CE-6A7A2CDC5974}"/>
    <dataValidation type="list" allowBlank="1" showInputMessage="1" showErrorMessage="1" promptTitle="Klick the ▼" prompt="Pfeil rechts klicken und Turnier wählen" sqref="D36" xr:uid="{008A849A-24CB-4185-9C60-4C9ED2F48BB3}">
      <formula1>#REF!</formula1>
    </dataValidation>
    <dataValidation type="list" allowBlank="1" showInputMessage="1" showErrorMessage="1" sqref="D38" xr:uid="{70E90141-089D-4444-A8C8-DAF1C51896FF}">
      <formula1>#REF!</formula1>
    </dataValidation>
  </dataValidations>
  <pageMargins left="0" right="0" top="0" bottom="0" header="0" footer="0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EE12-2281-4F32-9CB2-4E5DEFE57C50}">
  <sheetPr published="0"/>
  <dimension ref="A1:D65"/>
  <sheetViews>
    <sheetView topLeftCell="F1" workbookViewId="0">
      <selection activeCell="P20" sqref="P20"/>
    </sheetView>
  </sheetViews>
  <sheetFormatPr baseColWidth="10" defaultRowHeight="15" x14ac:dyDescent="0.25"/>
  <cols>
    <col min="1" max="1" width="43.42578125" hidden="1" customWidth="1"/>
    <col min="2" max="2" width="26.42578125" style="100" hidden="1" customWidth="1"/>
    <col min="3" max="3" width="0" hidden="1" customWidth="1"/>
    <col min="4" max="4" width="23.140625" hidden="1" customWidth="1"/>
    <col min="5" max="5" width="0" hidden="1" customWidth="1"/>
  </cols>
  <sheetData>
    <row r="1" spans="1:4" x14ac:dyDescent="0.25">
      <c r="A1" t="s">
        <v>112</v>
      </c>
      <c r="B1" s="100">
        <v>45346</v>
      </c>
      <c r="D1" t="s">
        <v>2</v>
      </c>
    </row>
    <row r="2" spans="1:4" x14ac:dyDescent="0.25">
      <c r="A2" t="s">
        <v>111</v>
      </c>
      <c r="B2" s="100">
        <v>45367</v>
      </c>
      <c r="D2" t="s">
        <v>3</v>
      </c>
    </row>
    <row r="3" spans="1:4" x14ac:dyDescent="0.25">
      <c r="A3" t="s">
        <v>113</v>
      </c>
      <c r="B3" s="100">
        <v>45388</v>
      </c>
      <c r="D3" t="s">
        <v>4</v>
      </c>
    </row>
    <row r="4" spans="1:4" x14ac:dyDescent="0.25">
      <c r="A4" t="s">
        <v>114</v>
      </c>
      <c r="B4" s="100">
        <v>45415</v>
      </c>
      <c r="D4" t="s">
        <v>120</v>
      </c>
    </row>
    <row r="5" spans="1:4" x14ac:dyDescent="0.25">
      <c r="A5" t="s">
        <v>116</v>
      </c>
      <c r="B5" s="100">
        <v>45451</v>
      </c>
      <c r="D5" t="s">
        <v>5</v>
      </c>
    </row>
    <row r="6" spans="1:4" x14ac:dyDescent="0.25">
      <c r="A6" t="s">
        <v>115</v>
      </c>
      <c r="B6" s="100">
        <v>45478</v>
      </c>
      <c r="D6" t="s">
        <v>6</v>
      </c>
    </row>
    <row r="7" spans="1:4" x14ac:dyDescent="0.25">
      <c r="A7" t="s">
        <v>117</v>
      </c>
      <c r="B7" s="100">
        <v>45554</v>
      </c>
      <c r="D7" t="s">
        <v>121</v>
      </c>
    </row>
    <row r="8" spans="1:4" x14ac:dyDescent="0.25">
      <c r="A8" t="s">
        <v>118</v>
      </c>
      <c r="B8" s="100">
        <v>45591</v>
      </c>
      <c r="D8" t="s">
        <v>7</v>
      </c>
    </row>
    <row r="9" spans="1:4" x14ac:dyDescent="0.25">
      <c r="A9" t="s">
        <v>119</v>
      </c>
      <c r="B9" s="100">
        <v>45611</v>
      </c>
      <c r="D9" t="s">
        <v>8</v>
      </c>
    </row>
    <row r="10" spans="1:4" x14ac:dyDescent="0.25">
      <c r="D10" t="s">
        <v>9</v>
      </c>
    </row>
    <row r="11" spans="1:4" x14ac:dyDescent="0.25">
      <c r="D11" t="s">
        <v>10</v>
      </c>
    </row>
    <row r="12" spans="1:4" x14ac:dyDescent="0.25">
      <c r="D12" t="s">
        <v>11</v>
      </c>
    </row>
    <row r="13" spans="1:4" x14ac:dyDescent="0.25">
      <c r="D13" t="s">
        <v>12</v>
      </c>
    </row>
    <row r="14" spans="1:4" x14ac:dyDescent="0.25">
      <c r="D14" t="s">
        <v>13</v>
      </c>
    </row>
    <row r="15" spans="1:4" x14ac:dyDescent="0.25">
      <c r="D15" t="s">
        <v>14</v>
      </c>
    </row>
    <row r="16" spans="1:4" x14ac:dyDescent="0.25">
      <c r="D16" t="s">
        <v>122</v>
      </c>
    </row>
    <row r="17" spans="4:4" x14ac:dyDescent="0.25">
      <c r="D17" t="s">
        <v>15</v>
      </c>
    </row>
    <row r="18" spans="4:4" x14ac:dyDescent="0.25">
      <c r="D18" t="s">
        <v>16</v>
      </c>
    </row>
    <row r="19" spans="4:4" x14ac:dyDescent="0.25">
      <c r="D19" t="s">
        <v>17</v>
      </c>
    </row>
    <row r="20" spans="4:4" x14ac:dyDescent="0.25">
      <c r="D20" t="s">
        <v>18</v>
      </c>
    </row>
    <row r="21" spans="4:4" x14ac:dyDescent="0.25">
      <c r="D21" t="s">
        <v>19</v>
      </c>
    </row>
    <row r="22" spans="4:4" x14ac:dyDescent="0.25">
      <c r="D22" t="s">
        <v>20</v>
      </c>
    </row>
    <row r="23" spans="4:4" x14ac:dyDescent="0.25">
      <c r="D23" t="s">
        <v>21</v>
      </c>
    </row>
    <row r="24" spans="4:4" x14ac:dyDescent="0.25">
      <c r="D24" t="s">
        <v>22</v>
      </c>
    </row>
    <row r="25" spans="4:4" x14ac:dyDescent="0.25">
      <c r="D25" t="s">
        <v>23</v>
      </c>
    </row>
    <row r="26" spans="4:4" x14ac:dyDescent="0.25">
      <c r="D26" t="s">
        <v>26</v>
      </c>
    </row>
    <row r="27" spans="4:4" x14ac:dyDescent="0.25">
      <c r="D27" t="s">
        <v>24</v>
      </c>
    </row>
    <row r="28" spans="4:4" x14ac:dyDescent="0.25">
      <c r="D28" t="s">
        <v>123</v>
      </c>
    </row>
    <row r="29" spans="4:4" x14ac:dyDescent="0.25">
      <c r="D29" t="s">
        <v>25</v>
      </c>
    </row>
    <row r="30" spans="4:4" x14ac:dyDescent="0.25">
      <c r="D30" t="s">
        <v>27</v>
      </c>
    </row>
    <row r="31" spans="4:4" x14ac:dyDescent="0.25">
      <c r="D31" t="s">
        <v>28</v>
      </c>
    </row>
    <row r="32" spans="4:4" x14ac:dyDescent="0.25">
      <c r="D32" t="s">
        <v>29</v>
      </c>
    </row>
    <row r="33" spans="4:4" x14ac:dyDescent="0.25">
      <c r="D33" t="s">
        <v>30</v>
      </c>
    </row>
    <row r="34" spans="4:4" x14ac:dyDescent="0.25">
      <c r="D34" t="s">
        <v>31</v>
      </c>
    </row>
    <row r="35" spans="4:4" x14ac:dyDescent="0.25">
      <c r="D35" t="s">
        <v>32</v>
      </c>
    </row>
    <row r="36" spans="4:4" x14ac:dyDescent="0.25">
      <c r="D36" t="s">
        <v>33</v>
      </c>
    </row>
    <row r="37" spans="4:4" x14ac:dyDescent="0.25">
      <c r="D37" t="s">
        <v>34</v>
      </c>
    </row>
    <row r="38" spans="4:4" x14ac:dyDescent="0.25">
      <c r="D38" t="s">
        <v>124</v>
      </c>
    </row>
    <row r="39" spans="4:4" x14ac:dyDescent="0.25">
      <c r="D39" t="s">
        <v>35</v>
      </c>
    </row>
    <row r="40" spans="4:4" x14ac:dyDescent="0.25">
      <c r="D40" t="s">
        <v>36</v>
      </c>
    </row>
    <row r="41" spans="4:4" x14ac:dyDescent="0.25">
      <c r="D41" t="s">
        <v>37</v>
      </c>
    </row>
    <row r="42" spans="4:4" x14ac:dyDescent="0.25">
      <c r="D42" t="s">
        <v>125</v>
      </c>
    </row>
    <row r="43" spans="4:4" x14ac:dyDescent="0.25">
      <c r="D43" t="s">
        <v>126</v>
      </c>
    </row>
    <row r="44" spans="4:4" x14ac:dyDescent="0.25">
      <c r="D44" t="s">
        <v>38</v>
      </c>
    </row>
    <row r="45" spans="4:4" x14ac:dyDescent="0.25">
      <c r="D45" t="s">
        <v>39</v>
      </c>
    </row>
    <row r="46" spans="4:4" x14ac:dyDescent="0.25">
      <c r="D46" t="s">
        <v>40</v>
      </c>
    </row>
    <row r="47" spans="4:4" x14ac:dyDescent="0.25">
      <c r="D47" t="s">
        <v>41</v>
      </c>
    </row>
    <row r="48" spans="4:4" x14ac:dyDescent="0.25">
      <c r="D48" t="s">
        <v>42</v>
      </c>
    </row>
    <row r="49" spans="4:4" x14ac:dyDescent="0.25">
      <c r="D49" t="s">
        <v>56</v>
      </c>
    </row>
    <row r="50" spans="4:4" x14ac:dyDescent="0.25">
      <c r="D50" t="s">
        <v>43</v>
      </c>
    </row>
    <row r="51" spans="4:4" x14ac:dyDescent="0.25">
      <c r="D51" t="s">
        <v>44</v>
      </c>
    </row>
    <row r="52" spans="4:4" x14ac:dyDescent="0.25">
      <c r="D52" t="s">
        <v>127</v>
      </c>
    </row>
    <row r="53" spans="4:4" x14ac:dyDescent="0.25">
      <c r="D53" t="s">
        <v>55</v>
      </c>
    </row>
    <row r="54" spans="4:4" x14ac:dyDescent="0.25">
      <c r="D54" t="s">
        <v>45</v>
      </c>
    </row>
    <row r="55" spans="4:4" x14ac:dyDescent="0.25">
      <c r="D55" t="s">
        <v>46</v>
      </c>
    </row>
    <row r="56" spans="4:4" x14ac:dyDescent="0.25">
      <c r="D56" t="s">
        <v>47</v>
      </c>
    </row>
    <row r="57" spans="4:4" x14ac:dyDescent="0.25">
      <c r="D57" t="s">
        <v>48</v>
      </c>
    </row>
    <row r="58" spans="4:4" x14ac:dyDescent="0.25">
      <c r="D58" t="s">
        <v>49</v>
      </c>
    </row>
    <row r="59" spans="4:4" x14ac:dyDescent="0.25">
      <c r="D59" t="s">
        <v>50</v>
      </c>
    </row>
    <row r="60" spans="4:4" x14ac:dyDescent="0.25">
      <c r="D60" t="s">
        <v>51</v>
      </c>
    </row>
    <row r="61" spans="4:4" x14ac:dyDescent="0.25">
      <c r="D61" t="s">
        <v>52</v>
      </c>
    </row>
    <row r="62" spans="4:4" x14ac:dyDescent="0.25">
      <c r="D62" t="s">
        <v>53</v>
      </c>
    </row>
    <row r="63" spans="4:4" x14ac:dyDescent="0.25">
      <c r="D63" t="s">
        <v>54</v>
      </c>
    </row>
    <row r="64" spans="4:4" x14ac:dyDescent="0.25">
      <c r="D64" t="s">
        <v>128</v>
      </c>
    </row>
    <row r="65" spans="4:4" x14ac:dyDescent="0.25">
      <c r="D65" t="s">
        <v>129</v>
      </c>
    </row>
  </sheetData>
  <sheetProtection algorithmName="SHA-512" hashValue="o0bRNMw8254G4PYCeVMIZ+FOx0Baf/VOA6BOvzPnaqOfJEcUiWUZSQOGtGKu2k5UwvBpK71lsiBsc+CHYWt81A==" saltValue="TGD7/rFAPD7nuJRmKhav/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c E A A B Q S w M E F A A C A A g A l U Y j V g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J V G I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R i N W 1 o K n B S 0 B A A D b A w A A E w A c A E Z v c m 1 1 b G F z L 1 N l Y 3 R p b 2 4 x L m 0 g o h g A K K A U A A A A A A A A A A A A A A A A A A A A A A A A A A A A 7 V H L T s M w E L x H y j + s 3 E s i 5 a G 0 U g + g H q p W A k R F i 5 q K A + L g x k t i k d q V 7 Q h Q l L / h y k / Q H 8 N p 4 I D a i j v C F 9 s z 6 9 n x j s b M c C l g 2 e 3 J u e u 4 j i 6 o Q g Y 9 k t J 1 i Z A Q G E G J x n X A r t s K S w u O 4 A 7 X 0 Y L m 6 L W H i R Q G h d E e K Y z Z 6 r M 4 Z h g 9 8 y e + R c Z p J F U e t 7 f 4 a j k P B 8 l w G C b h t W Q c V c m 1 Q e L 7 Q a c + p Y Y m V r z r U i f N f Y s 8 f L E 9 c o G 7 N 8 F Q G V S Q v m 5 b Z 3 u T U a q o 0 I 9 S b S a y r D b C c q i 9 v V p Q 1 2 R G B S M B G I u C w R f T B F A T 6 w V a L z C e L S 7 H Y f + 3 g s H p A l F t U H G d F Q c l 6 W x 6 + G w + O c B W d n 7 q 4 z 0 v O d r v V S J H A Y J m B X z 3 O O J v d Q N z Z X Q m G f 7 g G t 9 1 u D g 1 s q M R g 9 f 3 / 2 P + U z F / A l B L A Q I t A B Q A A g A I A J V G I 1 Y B a a T 2 q A A A A P k A A A A S A A A A A A A A A A A A A A A A A A A A A A B D b 2 5 m a W c v U G F j a 2 F n Z S 5 4 b W x Q S w E C L Q A U A A I A C A C V R i N W D 8 r p q 6 Q A A A D p A A A A E w A A A A A A A A A A A A A A A A D 0 A A A A W 0 N v b n R l b n R f V H l w Z X N d L n h t b F B L A Q I t A B Q A A g A I A J V G I 1 b W g q c F L Q E A A N s D A A A T A A A A A A A A A A A A A A A A A O U B A A B G b 3 J t d W x h c y 9 T Z W N 0 a W 9 u M S 5 t U E s F B g A A A A A D A A M A w g A A A F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U Y A A A A A A A A I x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F Q x M T o y M T o x N C 4 w M T Y 0 N T I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M Y W 5 k J n F 1 b 3 Q 7 L C Z x d W 9 0 O 0 l T T y A z M T Y 2 I E F M U E h B L T I m c X V v d D s s J n F 1 b 3 Q 7 S V N P I D M x N j Y g Q U x Q S E E t M y Z x d W 9 0 O y w m c X V v d D t J U 0 8 g M z E 2 N i B u d W 1 l c m l z Y 2 g m c X V v d D s s J n F 1 b 3 Q 7 V E x E J n F 1 b 3 Q 7 L C Z x d W 9 0 O 0 l P Q y Z x d W 9 0 O y w m c X V v d D t V b n R l c s K t Z 2 x p Z W R l c n V u Z 2 V u I G 5 h Y 2 g g S V N P I D M x N j Y t M i Z x d W 9 0 O y w m c X V v d D t V T i B P c n R z Y 2 9 k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S A x L 0 F 1 d G 9 S Z W 1 v d m V k Q 2 9 s d W 1 u c z E u e 0 x h b m Q s M H 0 m c X V v d D s s J n F 1 b 3 Q 7 U 2 V j d G l v b j E v V G F i b G U g M S 9 B d X R v U m V t b 3 Z l Z E N v b H V t b n M x L n t J U 0 8 g M z E 2 N i B B T F B I Q S 0 y L D F 9 J n F 1 b 3 Q 7 L C Z x d W 9 0 O 1 N l Y 3 R p b 2 4 x L 1 R h Y m x l I D E v Q X V 0 b 1 J l b W 9 2 Z W R D b 2 x 1 b W 5 z M S 5 7 S V N P I D M x N j Y g Q U x Q S E E t M y w y f S Z x d W 9 0 O y w m c X V v d D t T Z W N 0 a W 9 u M S 9 U Y W J s Z S A x L 0 F 1 d G 9 S Z W 1 v d m V k Q 2 9 s d W 1 u c z E u e 0 l T T y A z M T Y 2 I G 5 1 b W V y a X N j a C w z f S Z x d W 9 0 O y w m c X V v d D t T Z W N 0 a W 9 u M S 9 U Y W J s Z S A x L 0 F 1 d G 9 S Z W 1 v d m V k Q 2 9 s d W 1 u c z E u e 1 R M R C w 0 f S Z x d W 9 0 O y w m c X V v d D t T Z W N 0 a W 9 u M S 9 U Y W J s Z S A x L 0 F 1 d G 9 S Z W 1 v d m V k Q 2 9 s d W 1 u c z E u e 0 l P Q y w 1 f S Z x d W 9 0 O y w m c X V v d D t T Z W N 0 a W 9 u M S 9 U Y W J s Z S A x L 0 F 1 d G 9 S Z W 1 v d m V k Q 2 9 s d W 1 u c z E u e 1 V u d G V y w q 1 n b G l l Z G V y d W 5 n Z W 4 g b m F j a C B J U 0 8 g M z E 2 N i 0 y L D Z 9 J n F 1 b 3 Q 7 L C Z x d W 9 0 O 1 N l Y 3 R p b 2 4 x L 1 R h Y m x l I D E v Q X V 0 b 1 J l b W 9 2 Z W R D b 2 x 1 b W 5 z M S 5 7 V U 4 g T 3 J 0 c 2 N v Z G U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w V D E x O j I x O j E 0 L j A x N j Q 1 M j N a I i A v P j x F b n R y e S B U e X B l P S J G a W x s Q 2 9 s d W 1 u V H l w Z X M i I F Z h b H V l P S J z Q m d Z R 0 J n W U d C Z 1 k 9 I i A v P j x F b n R y e S B U e X B l P S J G a W x s Q 2 9 s d W 1 u T m F t Z X M i I F Z h b H V l P S J z W y Z x d W 9 0 O 0 x h b m Q m c X V v d D s s J n F 1 b 3 Q 7 S V N P I D M x N j Y g Q U x Q S E E t M i Z x d W 9 0 O y w m c X V v d D t J U 0 8 g M z E 2 N i B B T F B I Q S 0 z J n F 1 b 3 Q 7 L C Z x d W 9 0 O 0 l T T y A z M T Y 2 I G 5 1 b W V y a X N j a C Z x d W 9 0 O y w m c X V v d D t U T E Q m c X V v d D s s J n F 1 b 3 Q 7 S U 9 D J n F 1 b 3 Q 7 L C Z x d W 9 0 O 1 V u d G V y w q 1 n b G l l Z G V y d W 5 n Z W 4 g b m F j a C B J U 0 8 g M z E 2 N i 0 y J n F 1 b 3 Q 7 L C Z x d W 9 0 O 1 V O I E 9 y d H N j b 2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9 B d X R v U m V t b 3 Z l Z E N v b H V t b n M x L n t M Y W 5 k L D B 9 J n F 1 b 3 Q 7 L C Z x d W 9 0 O 1 N l Y 3 R p b 2 4 x L 1 R h Y m x l I D E v Q X V 0 b 1 J l b W 9 2 Z W R D b 2 x 1 b W 5 z M S 5 7 S V N P I D M x N j Y g Q U x Q S E E t M i w x f S Z x d W 9 0 O y w m c X V v d D t T Z W N 0 a W 9 u M S 9 U Y W J s Z S A x L 0 F 1 d G 9 S Z W 1 v d m V k Q 2 9 s d W 1 u c z E u e 0 l T T y A z M T Y 2 I E F M U E h B L T M s M n 0 m c X V v d D s s J n F 1 b 3 Q 7 U 2 V j d G l v b j E v V G F i b G U g M S 9 B d X R v U m V t b 3 Z l Z E N v b H V t b n M x L n t J U 0 8 g M z E 2 N i B u d W 1 l c m l z Y 2 g s M 3 0 m c X V v d D s s J n F 1 b 3 Q 7 U 2 V j d G l v b j E v V G F i b G U g M S 9 B d X R v U m V t b 3 Z l Z E N v b H V t b n M x L n t U T E Q s N H 0 m c X V v d D s s J n F 1 b 3 Q 7 U 2 V j d G l v b j E v V G F i b G U g M S 9 B d X R v U m V t b 3 Z l Z E N v b H V t b n M x L n t J T 0 M s N X 0 m c X V v d D s s J n F 1 b 3 Q 7 U 2 V j d G l v b j E v V G F i b G U g M S 9 B d X R v U m V t b 3 Z l Z E N v b H V t b n M x L n t V b n R l c s K t Z 2 x p Z W R l c n V u Z 2 V u I G 5 h Y 2 g g S V N P I D M x N j Y t M i w 2 f S Z x d W 9 0 O y w m c X V v d D t T Z W N 0 a W 9 u M S 9 U Y W J s Z S A x L 0 F 1 d G 9 S Z W 1 v d m V k Q 2 9 s d W 1 u c z E u e 1 V O I E 9 y d H N j b 2 R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x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8 5 V V E 6 h Q U q p B A b T z I T n i w A A A A A C A A A A A A A Q Z g A A A A E A A C A A A A A 1 Q J 7 t U o S w Y p U l g k M q 3 M 3 2 1 s G s x Z D f R A T u 6 A 3 z S 4 p w + A A A A A A O g A A A A A I A A C A A A A C X O U H 8 8 S Q C 3 n m 0 n 9 O S g i V i D H E + 4 N m 3 X R D Q n D / v F I 6 q I l A A A A B / O p W G R Q c R K / s V K S I G 8 W h e e R m q 9 i D / n I R 2 N E h d t / d Y o p n p s O A b t a / M g J x 6 Z X N D w M E c Y M 1 g s T F 5 t 5 M z 5 o 3 E 3 5 E u J Z g J b c G 7 E P c E d n P Y + + C G t U A A A A C 2 u F 6 B + o u m i t U Q n b 4 r U P N w 1 C s v a 5 r F o s E X E 0 a 2 1 n d 9 K M g D G w T f 6 a N p + u b + I v B I w n k Q a D K L 7 N s Y v v Q D c L L 6 a 6 x F < / D a t a M a s h u p > 
</file>

<file path=customXml/itemProps1.xml><?xml version="1.0" encoding="utf-8"?>
<ds:datastoreItem xmlns:ds="http://schemas.openxmlformats.org/officeDocument/2006/customXml" ds:itemID="{E96502D1-F80E-402C-814E-ADA1984D7D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Visa</vt:lpstr>
      <vt:lpstr>Inventionform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TK</cp:lastModifiedBy>
  <cp:lastPrinted>2024-01-16T16:13:11Z</cp:lastPrinted>
  <dcterms:created xsi:type="dcterms:W3CDTF">2021-03-20T07:08:27Z</dcterms:created>
  <dcterms:modified xsi:type="dcterms:W3CDTF">2024-10-03T18:41:42Z</dcterms:modified>
</cp:coreProperties>
</file>