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DieseArbeitsmappe"/>
  <mc:AlternateContent xmlns:mc="http://schemas.openxmlformats.org/markup-compatibility/2006">
    <mc:Choice Requires="x15">
      <x15ac:absPath xmlns:x15ac="http://schemas.microsoft.com/office/spreadsheetml/2010/11/ac" url="D:\Karriere\Selbstständigkeit\Beratung\AllUNeed4Consulting\"/>
    </mc:Choice>
  </mc:AlternateContent>
  <xr:revisionPtr revIDLastSave="0" documentId="13_ncr:1_{04B455C9-F68F-476D-9166-BECCF10CC8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M8" i="1"/>
  <c r="M7" i="1"/>
  <c r="M6" i="1"/>
  <c r="M5" i="1"/>
  <c r="E30" i="1"/>
  <c r="E16" i="1" s="1"/>
  <c r="C12" i="1"/>
  <c r="H9" i="1" s="1"/>
  <c r="K16" i="1"/>
  <c r="I16" i="1"/>
  <c r="G16" i="1"/>
  <c r="N7" i="1" s="1"/>
  <c r="C16" i="1"/>
  <c r="N6" i="1" s="1"/>
  <c r="K17" i="1" l="1"/>
  <c r="N5" i="1"/>
  <c r="C17" i="1"/>
  <c r="G12" i="1" s="1"/>
  <c r="E17" i="1"/>
  <c r="G17" i="1"/>
  <c r="I17" i="1"/>
  <c r="H10" i="1"/>
  <c r="H11" i="1" s="1"/>
  <c r="I12" i="1" l="1"/>
  <c r="J11" i="1"/>
  <c r="N9" i="1"/>
  <c r="O8" i="1"/>
  <c r="O7" i="1"/>
  <c r="O6" i="1"/>
  <c r="J10" i="1"/>
  <c r="N10" i="1" l="1"/>
  <c r="O10" i="1" s="1"/>
  <c r="O9" i="1"/>
</calcChain>
</file>

<file path=xl/sharedStrings.xml><?xml version="1.0" encoding="utf-8"?>
<sst xmlns="http://schemas.openxmlformats.org/spreadsheetml/2006/main" count="74" uniqueCount="61">
  <si>
    <t>Für</t>
  </si>
  <si>
    <t>Netto-Einkommen</t>
  </si>
  <si>
    <t>IST (p.M.)</t>
  </si>
  <si>
    <t>Konsumkonto</t>
  </si>
  <si>
    <t>Vermögenskonto</t>
  </si>
  <si>
    <t>Sonstige Absicherung</t>
  </si>
  <si>
    <t>Was</t>
  </si>
  <si>
    <t>Höhe</t>
  </si>
  <si>
    <t>Miete</t>
  </si>
  <si>
    <t>Nahrung</t>
  </si>
  <si>
    <t>Tel/Inet</t>
  </si>
  <si>
    <t>Freizeit</t>
  </si>
  <si>
    <t>Kleidung</t>
  </si>
  <si>
    <t>Vereine</t>
  </si>
  <si>
    <t>Spenden</t>
  </si>
  <si>
    <t>Mobilität</t>
  </si>
  <si>
    <t>Abos</t>
  </si>
  <si>
    <t>Urlaub</t>
  </si>
  <si>
    <t>Technik</t>
  </si>
  <si>
    <t>Umzug</t>
  </si>
  <si>
    <t>Puffer</t>
  </si>
  <si>
    <t>AIF</t>
  </si>
  <si>
    <t>Depot</t>
  </si>
  <si>
    <t>Sonstige</t>
  </si>
  <si>
    <t>bAV</t>
  </si>
  <si>
    <t>Riester</t>
  </si>
  <si>
    <t>Basis</t>
  </si>
  <si>
    <t>Privat</t>
  </si>
  <si>
    <t>Summe</t>
  </si>
  <si>
    <t>#1-Gehalt</t>
  </si>
  <si>
    <t>Einnahmen</t>
  </si>
  <si>
    <t>Ausgaben</t>
  </si>
  <si>
    <t>Differenz</t>
  </si>
  <si>
    <t>Berater: Dennis Güttler</t>
  </si>
  <si>
    <t>Girokonto</t>
  </si>
  <si>
    <t>Zielsparen</t>
  </si>
  <si>
    <t>Mittelfristig</t>
  </si>
  <si>
    <t>Langfristig</t>
  </si>
  <si>
    <t>Geburtstag</t>
  </si>
  <si>
    <t>Geschenke</t>
  </si>
  <si>
    <t>Stand: 16.11.2020</t>
  </si>
  <si>
    <t>DD.MM.YYYY</t>
  </si>
  <si>
    <t>www.oekinv.de</t>
  </si>
  <si>
    <t>Bausparer</t>
  </si>
  <si>
    <t>Sparbuch</t>
  </si>
  <si>
    <t>Hausrat</t>
  </si>
  <si>
    <t>Haftpflicht</t>
  </si>
  <si>
    <t>Rechtsschutz</t>
  </si>
  <si>
    <t>Gesundheits-Zusatz</t>
  </si>
  <si>
    <t>Berufsunfähigkeit</t>
  </si>
  <si>
    <t>Unfall</t>
  </si>
  <si>
    <t>Cashflow</t>
  </si>
  <si>
    <t>*Bitte Monatsangaben machen</t>
  </si>
  <si>
    <t>IST: 5000€</t>
  </si>
  <si>
    <t>Soll: 10000€</t>
  </si>
  <si>
    <t>*Bitte ersetze die Zahlen unten mit Deinen Eigenen</t>
  </si>
  <si>
    <t>Frei zur Verfügung</t>
  </si>
  <si>
    <t>#2-Nebenjob</t>
  </si>
  <si>
    <t>#3-Dividenden</t>
  </si>
  <si>
    <t>Konsum-Quote</t>
  </si>
  <si>
    <t>Vermögens-Quote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</si>
</sst>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A7D00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5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9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Dashed">
        <color theme="1"/>
      </right>
      <top/>
      <bottom style="thin">
        <color indexed="64"/>
      </bottom>
      <diagonal/>
    </border>
    <border>
      <left/>
      <right style="mediumDashed">
        <color theme="1"/>
      </right>
      <top style="thin">
        <color indexed="64"/>
      </top>
      <bottom style="double">
        <color indexed="64"/>
      </bottom>
      <diagonal/>
    </border>
    <border>
      <left/>
      <right style="mediumDashed">
        <color theme="1"/>
      </right>
      <top style="double">
        <color indexed="64"/>
      </top>
      <bottom/>
      <diagonal/>
    </border>
    <border>
      <left/>
      <right style="mediumDashed">
        <color theme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8" fillId="0" borderId="0" applyNumberFormat="0" applyFill="0" applyBorder="0" applyAlignment="0" applyProtection="0"/>
    <xf numFmtId="0" fontId="15" fillId="11" borderId="1" applyNumberFormat="0" applyAlignment="0" applyProtection="0"/>
  </cellStyleXfs>
  <cellXfs count="85">
    <xf numFmtId="0" fontId="0" fillId="0" borderId="0" xfId="0"/>
    <xf numFmtId="0" fontId="0" fillId="0" borderId="13" xfId="0" applyBorder="1"/>
    <xf numFmtId="0" fontId="5" fillId="0" borderId="6" xfId="0" applyFont="1" applyBorder="1"/>
    <xf numFmtId="0" fontId="5" fillId="0" borderId="11" xfId="0" applyFont="1" applyBorder="1"/>
    <xf numFmtId="0" fontId="2" fillId="0" borderId="4" xfId="0" applyFont="1" applyFill="1" applyBorder="1"/>
    <xf numFmtId="10" fontId="4" fillId="0" borderId="23" xfId="0" applyNumberFormat="1" applyFont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164" fontId="5" fillId="7" borderId="0" xfId="0" applyNumberFormat="1" applyFont="1" applyFill="1" applyAlignment="1">
      <alignment vertical="center"/>
    </xf>
    <xf numFmtId="0" fontId="5" fillId="8" borderId="0" xfId="0" applyFont="1" applyFill="1" applyAlignment="1">
      <alignment horizontal="center" vertical="center"/>
    </xf>
    <xf numFmtId="164" fontId="5" fillId="8" borderId="0" xfId="0" applyNumberFormat="1" applyFont="1" applyFill="1" applyAlignment="1">
      <alignment horizontal="center" vertical="center"/>
    </xf>
    <xf numFmtId="0" fontId="0" fillId="9" borderId="0" xfId="0" applyFill="1"/>
    <xf numFmtId="10" fontId="4" fillId="9" borderId="21" xfId="0" applyNumberFormat="1" applyFont="1" applyFill="1" applyBorder="1" applyAlignment="1">
      <alignment horizontal="center" vertical="center"/>
    </xf>
    <xf numFmtId="10" fontId="4" fillId="9" borderId="22" xfId="0" applyNumberFormat="1" applyFont="1" applyFill="1" applyBorder="1" applyAlignment="1">
      <alignment horizontal="center" vertical="center"/>
    </xf>
    <xf numFmtId="164" fontId="0" fillId="9" borderId="0" xfId="0" applyNumberFormat="1" applyFill="1"/>
    <xf numFmtId="164" fontId="5" fillId="9" borderId="0" xfId="0" applyNumberFormat="1" applyFont="1" applyFill="1" applyAlignment="1">
      <alignment horizontal="center" vertical="center"/>
    </xf>
    <xf numFmtId="164" fontId="5" fillId="7" borderId="24" xfId="0" applyNumberFormat="1" applyFont="1" applyFill="1" applyBorder="1" applyAlignment="1">
      <alignment vertical="center"/>
    </xf>
    <xf numFmtId="0" fontId="3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 wrapText="1"/>
    </xf>
    <xf numFmtId="0" fontId="5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7" fillId="5" borderId="0" xfId="0" applyFont="1" applyFill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10" fillId="7" borderId="29" xfId="0" applyFont="1" applyFill="1" applyBorder="1" applyAlignment="1">
      <alignment horizontal="center"/>
    </xf>
    <xf numFmtId="164" fontId="5" fillId="7" borderId="30" xfId="0" applyNumberFormat="1" applyFont="1" applyFill="1" applyBorder="1" applyAlignment="1">
      <alignment vertical="center"/>
    </xf>
    <xf numFmtId="164" fontId="5" fillId="7" borderId="31" xfId="0" applyNumberFormat="1" applyFont="1" applyFill="1" applyBorder="1" applyAlignment="1">
      <alignment vertical="center"/>
    </xf>
    <xf numFmtId="0" fontId="10" fillId="7" borderId="33" xfId="0" applyFont="1" applyFill="1" applyBorder="1" applyAlignment="1">
      <alignment horizontal="center"/>
    </xf>
    <xf numFmtId="164" fontId="5" fillId="7" borderId="10" xfId="0" applyNumberFormat="1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0" fillId="9" borderId="0" xfId="0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left" vertical="center"/>
    </xf>
    <xf numFmtId="0" fontId="16" fillId="9" borderId="0" xfId="0" applyFont="1" applyFill="1" applyAlignment="1">
      <alignment vertical="center"/>
    </xf>
    <xf numFmtId="0" fontId="9" fillId="9" borderId="0" xfId="2" applyFont="1" applyFill="1" applyAlignment="1">
      <alignment horizontal="right" vertical="center"/>
    </xf>
    <xf numFmtId="0" fontId="9" fillId="9" borderId="0" xfId="2" applyFont="1" applyFill="1" applyAlignment="1">
      <alignment horizontal="left" vertical="center"/>
    </xf>
    <xf numFmtId="0" fontId="17" fillId="9" borderId="0" xfId="0" applyFont="1" applyFill="1" applyAlignment="1">
      <alignment vertical="center"/>
    </xf>
    <xf numFmtId="0" fontId="17" fillId="6" borderId="0" xfId="0" applyFont="1" applyFill="1" applyBorder="1" applyAlignment="1">
      <alignment horizontal="right" vertical="top" wrapText="1"/>
    </xf>
    <xf numFmtId="0" fontId="12" fillId="9" borderId="0" xfId="0" applyFont="1" applyFill="1" applyAlignment="1">
      <alignment vertical="top"/>
    </xf>
    <xf numFmtId="0" fontId="12" fillId="9" borderId="0" xfId="0" applyFont="1" applyFill="1"/>
    <xf numFmtId="0" fontId="5" fillId="9" borderId="0" xfId="0" applyFont="1" applyFill="1" applyAlignment="1">
      <alignment horizontal="center" vertical="center"/>
    </xf>
    <xf numFmtId="10" fontId="5" fillId="12" borderId="0" xfId="0" applyNumberFormat="1" applyFont="1" applyFill="1" applyAlignment="1">
      <alignment horizontal="center" vertical="center"/>
    </xf>
    <xf numFmtId="0" fontId="17" fillId="3" borderId="13" xfId="0" applyFont="1" applyFill="1" applyBorder="1" applyAlignment="1">
      <alignment horizontal="right"/>
    </xf>
    <xf numFmtId="10" fontId="7" fillId="3" borderId="15" xfId="0" applyNumberFormat="1" applyFont="1" applyFill="1" applyBorder="1" applyAlignment="1">
      <alignment horizontal="center"/>
    </xf>
    <xf numFmtId="0" fontId="17" fillId="13" borderId="13" xfId="0" applyFont="1" applyFill="1" applyBorder="1" applyAlignment="1">
      <alignment horizontal="right"/>
    </xf>
    <xf numFmtId="10" fontId="7" fillId="13" borderId="15" xfId="0" applyNumberFormat="1" applyFont="1" applyFill="1" applyBorder="1" applyAlignment="1">
      <alignment horizontal="center"/>
    </xf>
    <xf numFmtId="0" fontId="5" fillId="9" borderId="0" xfId="0" applyFont="1" applyFill="1" applyAlignment="1">
      <alignment horizontal="left" vertical="center"/>
    </xf>
    <xf numFmtId="0" fontId="18" fillId="9" borderId="0" xfId="0" applyFont="1" applyFill="1" applyAlignment="1">
      <alignment horizontal="left" vertical="center"/>
    </xf>
    <xf numFmtId="164" fontId="18" fillId="9" borderId="0" xfId="0" applyNumberFormat="1" applyFont="1" applyFill="1" applyAlignment="1">
      <alignment horizontal="left" vertical="center"/>
    </xf>
    <xf numFmtId="165" fontId="18" fillId="9" borderId="0" xfId="0" applyNumberFormat="1" applyFont="1" applyFill="1" applyAlignment="1">
      <alignment horizontal="left" vertical="center"/>
    </xf>
    <xf numFmtId="164" fontId="0" fillId="9" borderId="3" xfId="0" applyNumberFormat="1" applyFill="1" applyBorder="1" applyAlignment="1">
      <alignment horizontal="center"/>
    </xf>
    <xf numFmtId="164" fontId="0" fillId="9" borderId="7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6" fillId="2" borderId="8" xfId="1" applyNumberFormat="1" applyFont="1" applyBorder="1" applyAlignment="1">
      <alignment horizontal="center"/>
    </xf>
    <xf numFmtId="164" fontId="6" fillId="2" borderId="20" xfId="1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0" xfId="0" applyFill="1" applyAlignment="1">
      <alignment horizontal="center" vertical="center" wrapText="1"/>
    </xf>
    <xf numFmtId="0" fontId="0" fillId="9" borderId="11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10" borderId="0" xfId="0" applyFont="1" applyFill="1" applyAlignment="1">
      <alignment horizontal="center" vertical="center"/>
    </xf>
    <xf numFmtId="164" fontId="6" fillId="2" borderId="1" xfId="1" applyNumberFormat="1" applyFont="1" applyBorder="1" applyAlignment="1">
      <alignment horizontal="center"/>
    </xf>
    <xf numFmtId="164" fontId="6" fillId="2" borderId="17" xfId="1" applyNumberFormat="1" applyFont="1" applyBorder="1" applyAlignment="1">
      <alignment horizontal="center"/>
    </xf>
    <xf numFmtId="0" fontId="3" fillId="9" borderId="0" xfId="0" applyFont="1" applyFill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4" fontId="6" fillId="2" borderId="9" xfId="1" applyNumberFormat="1" applyFont="1" applyBorder="1" applyAlignment="1">
      <alignment horizontal="center"/>
    </xf>
    <xf numFmtId="164" fontId="6" fillId="2" borderId="16" xfId="1" applyNumberFormat="1" applyFont="1" applyBorder="1" applyAlignment="1">
      <alignment horizontal="center"/>
    </xf>
    <xf numFmtId="14" fontId="15" fillId="11" borderId="34" xfId="3" applyNumberFormat="1" applyBorder="1" applyAlignment="1">
      <alignment horizontal="center" vertical="center" wrapText="1"/>
    </xf>
    <xf numFmtId="0" fontId="15" fillId="11" borderId="35" xfId="3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0" fontId="11" fillId="5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</cellXfs>
  <cellStyles count="4">
    <cellStyle name="Berechnung" xfId="1" builtinId="22"/>
    <cellStyle name="Eingabe" xfId="3" builtinId="20"/>
    <cellStyle name="Link" xfId="2" builtinId="8"/>
    <cellStyle name="Standard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Cashflow-Aufteilung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52DA-46C1-B953-73769EF5A23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2DA-46C1-B953-73769EF5A23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2DA-46C1-B953-73769EF5A234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52DA-46C1-B953-73769EF5A2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Tabelle1!$M$6:$M$9</c:f>
              <c:strCache>
                <c:ptCount val="4"/>
                <c:pt idx="0">
                  <c:v>Konsumkonto</c:v>
                </c:pt>
                <c:pt idx="1">
                  <c:v>Vermögenskonto</c:v>
                </c:pt>
                <c:pt idx="2">
                  <c:v>Sonstige Absicherung</c:v>
                </c:pt>
                <c:pt idx="3">
                  <c:v>Frei zur Verfügung</c:v>
                </c:pt>
              </c:strCache>
            </c:strRef>
          </c:cat>
          <c:val>
            <c:numRef>
              <c:f>Tabelle1!$O$6:$O$9</c:f>
              <c:numCache>
                <c:formatCode>0.0%</c:formatCode>
                <c:ptCount val="4"/>
                <c:pt idx="0">
                  <c:v>0.43989071038251371</c:v>
                </c:pt>
                <c:pt idx="1">
                  <c:v>0.16393442622950818</c:v>
                </c:pt>
                <c:pt idx="2">
                  <c:v>3.4754098360655739E-2</c:v>
                </c:pt>
                <c:pt idx="3">
                  <c:v>0.3614207650273224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A-46C1-B953-73769EF5A23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260997</xdr:colOff>
      <xdr:row>12</xdr:row>
      <xdr:rowOff>37561</xdr:rowOff>
    </xdr:from>
    <xdr:to>
      <xdr:col>2</xdr:col>
      <xdr:colOff>260997</xdr:colOff>
      <xdr:row>13</xdr:row>
      <xdr:rowOff>163286</xdr:rowOff>
    </xdr:to>
    <xdr:cxnSp macro="">
      <xdr:nvCxnSpPr>
        <xdr:cNvPr id="20" name="Gerader Verbinder 19">
          <a:extLst>
            <a:ext uri="{FF2B5EF4-FFF2-40B4-BE49-F238E27FC236}">
              <a16:creationId xmlns:a16="http://schemas.microsoft.com/office/drawing/2014/main" id="{07C620A0-E4CF-4758-82BE-140C57899E13}"/>
            </a:ext>
          </a:extLst>
        </xdr:cNvPr>
        <xdr:cNvCxnSpPr/>
      </xdr:nvCxnSpPr>
      <xdr:spPr>
        <a:xfrm>
          <a:off x="968568" y="2176604"/>
          <a:ext cx="0" cy="170415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272077</xdr:colOff>
      <xdr:row>17</xdr:row>
      <xdr:rowOff>8277</xdr:rowOff>
    </xdr:from>
    <xdr:to>
      <xdr:col>2</xdr:col>
      <xdr:colOff>272942</xdr:colOff>
      <xdr:row>17</xdr:row>
      <xdr:rowOff>175817</xdr:rowOff>
    </xdr:to>
    <xdr:cxnSp macro="">
      <xdr:nvCxnSpPr>
        <xdr:cNvPr id="34" name="Gerade Verbindung mit Pfeil 33">
          <a:extLst>
            <a:ext uri="{FF2B5EF4-FFF2-40B4-BE49-F238E27FC236}">
              <a16:creationId xmlns:a16="http://schemas.microsoft.com/office/drawing/2014/main" id="{AD864268-305E-4E1F-9A5F-F078B27F1931}"/>
            </a:ext>
          </a:extLst>
        </xdr:cNvPr>
        <xdr:cNvCxnSpPr/>
      </xdr:nvCxnSpPr>
      <xdr:spPr>
        <a:xfrm>
          <a:off x="1034077" y="5681460"/>
          <a:ext cx="865" cy="16754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275793</xdr:colOff>
      <xdr:row>17</xdr:row>
      <xdr:rowOff>11994</xdr:rowOff>
    </xdr:from>
    <xdr:to>
      <xdr:col>4</xdr:col>
      <xdr:colOff>276658</xdr:colOff>
      <xdr:row>17</xdr:row>
      <xdr:rowOff>179534</xdr:rowOff>
    </xdr:to>
    <xdr:cxnSp macro="">
      <xdr:nvCxnSpPr>
        <xdr:cNvPr id="35" name="Gerade Verbindung mit Pfeil 34">
          <a:extLst>
            <a:ext uri="{FF2B5EF4-FFF2-40B4-BE49-F238E27FC236}">
              <a16:creationId xmlns:a16="http://schemas.microsoft.com/office/drawing/2014/main" id="{984CC0D3-A683-488B-ABC3-734390CD9A4A}"/>
            </a:ext>
          </a:extLst>
        </xdr:cNvPr>
        <xdr:cNvCxnSpPr/>
      </xdr:nvCxnSpPr>
      <xdr:spPr>
        <a:xfrm>
          <a:off x="2106452" y="5685177"/>
          <a:ext cx="865" cy="16754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260925</xdr:colOff>
      <xdr:row>17</xdr:row>
      <xdr:rowOff>15711</xdr:rowOff>
    </xdr:from>
    <xdr:to>
      <xdr:col>6</xdr:col>
      <xdr:colOff>261790</xdr:colOff>
      <xdr:row>17</xdr:row>
      <xdr:rowOff>183251</xdr:rowOff>
    </xdr:to>
    <xdr:cxnSp macro="">
      <xdr:nvCxnSpPr>
        <xdr:cNvPr id="36" name="Gerade Verbindung mit Pfeil 35">
          <a:extLst>
            <a:ext uri="{FF2B5EF4-FFF2-40B4-BE49-F238E27FC236}">
              <a16:creationId xmlns:a16="http://schemas.microsoft.com/office/drawing/2014/main" id="{74421B04-8C7F-4351-A677-801974541504}"/>
            </a:ext>
          </a:extLst>
        </xdr:cNvPr>
        <xdr:cNvCxnSpPr/>
      </xdr:nvCxnSpPr>
      <xdr:spPr>
        <a:xfrm>
          <a:off x="3160242" y="5688894"/>
          <a:ext cx="865" cy="16754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273934</xdr:colOff>
      <xdr:row>17</xdr:row>
      <xdr:rowOff>5489</xdr:rowOff>
    </xdr:from>
    <xdr:to>
      <xdr:col>8</xdr:col>
      <xdr:colOff>274799</xdr:colOff>
      <xdr:row>17</xdr:row>
      <xdr:rowOff>173029</xdr:rowOff>
    </xdr:to>
    <xdr:cxnSp macro="">
      <xdr:nvCxnSpPr>
        <xdr:cNvPr id="37" name="Gerade Verbindung mit Pfeil 36">
          <a:extLst>
            <a:ext uri="{FF2B5EF4-FFF2-40B4-BE49-F238E27FC236}">
              <a16:creationId xmlns:a16="http://schemas.microsoft.com/office/drawing/2014/main" id="{E6C3C84A-20C4-467C-9B18-CBA99BABE955}"/>
            </a:ext>
          </a:extLst>
        </xdr:cNvPr>
        <xdr:cNvCxnSpPr/>
      </xdr:nvCxnSpPr>
      <xdr:spPr>
        <a:xfrm>
          <a:off x="4241910" y="5678672"/>
          <a:ext cx="865" cy="16754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333408</xdr:colOff>
      <xdr:row>17</xdr:row>
      <xdr:rowOff>4560</xdr:rowOff>
    </xdr:from>
    <xdr:to>
      <xdr:col>10</xdr:col>
      <xdr:colOff>334273</xdr:colOff>
      <xdr:row>17</xdr:row>
      <xdr:rowOff>172100</xdr:rowOff>
    </xdr:to>
    <xdr:cxnSp macro="">
      <xdr:nvCxnSpPr>
        <xdr:cNvPr id="38" name="Gerade Verbindung mit Pfeil 37">
          <a:extLst>
            <a:ext uri="{FF2B5EF4-FFF2-40B4-BE49-F238E27FC236}">
              <a16:creationId xmlns:a16="http://schemas.microsoft.com/office/drawing/2014/main" id="{C4E23702-2A75-4305-ACD4-40803A80B120}"/>
            </a:ext>
          </a:extLst>
        </xdr:cNvPr>
        <xdr:cNvCxnSpPr/>
      </xdr:nvCxnSpPr>
      <xdr:spPr>
        <a:xfrm>
          <a:off x="5370042" y="5677743"/>
          <a:ext cx="865" cy="16754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48986</xdr:colOff>
      <xdr:row>4</xdr:row>
      <xdr:rowOff>138289</xdr:rowOff>
    </xdr:from>
    <xdr:to>
      <xdr:col>4</xdr:col>
      <xdr:colOff>468086</xdr:colOff>
      <xdr:row>4</xdr:row>
      <xdr:rowOff>138289</xdr:rowOff>
    </xdr:to>
    <xdr:cxnSp macro="">
      <xdr:nvCxnSpPr>
        <xdr:cNvPr id="40" name="Gerader Verbinder 39">
          <a:extLst>
            <a:ext uri="{FF2B5EF4-FFF2-40B4-BE49-F238E27FC236}">
              <a16:creationId xmlns:a16="http://schemas.microsoft.com/office/drawing/2014/main" id="{28E06BC7-F86D-4EF4-9F48-D94DD9B378E0}"/>
            </a:ext>
          </a:extLst>
        </xdr:cNvPr>
        <xdr:cNvCxnSpPr/>
      </xdr:nvCxnSpPr>
      <xdr:spPr>
        <a:xfrm>
          <a:off x="756557" y="900289"/>
          <a:ext cx="1409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260685</xdr:colOff>
      <xdr:row>13</xdr:row>
      <xdr:rowOff>156984</xdr:rowOff>
    </xdr:from>
    <xdr:to>
      <xdr:col>10</xdr:col>
      <xdr:colOff>328550</xdr:colOff>
      <xdr:row>13</xdr:row>
      <xdr:rowOff>156984</xdr:rowOff>
    </xdr:to>
    <xdr:cxnSp macro="">
      <xdr:nvCxnSpPr>
        <xdr:cNvPr id="41" name="Gerader Verbinder 40">
          <a:extLst>
            <a:ext uri="{FF2B5EF4-FFF2-40B4-BE49-F238E27FC236}">
              <a16:creationId xmlns:a16="http://schemas.microsoft.com/office/drawing/2014/main" id="{359B4542-60E0-4BA3-BC1B-DA5447AA9B7D}"/>
            </a:ext>
          </a:extLst>
        </xdr:cNvPr>
        <xdr:cNvCxnSpPr/>
      </xdr:nvCxnSpPr>
      <xdr:spPr>
        <a:xfrm flipH="1">
          <a:off x="968256" y="7836855"/>
          <a:ext cx="4030265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272143</xdr:colOff>
      <xdr:row>13</xdr:row>
      <xdr:rowOff>163363</xdr:rowOff>
    </xdr:from>
    <xdr:to>
      <xdr:col>4</xdr:col>
      <xdr:colOff>272143</xdr:colOff>
      <xdr:row>14</xdr:row>
      <xdr:rowOff>125649</xdr:rowOff>
    </xdr:to>
    <xdr:cxnSp macro="">
      <xdr:nvCxnSpPr>
        <xdr:cNvPr id="48" name="Gerader Verbinder 47">
          <a:extLst>
            <a:ext uri="{FF2B5EF4-FFF2-40B4-BE49-F238E27FC236}">
              <a16:creationId xmlns:a16="http://schemas.microsoft.com/office/drawing/2014/main" id="{71F5FD33-AF24-4AE5-AB21-F92A6093D5AC}"/>
            </a:ext>
          </a:extLst>
        </xdr:cNvPr>
        <xdr:cNvCxnSpPr/>
      </xdr:nvCxnSpPr>
      <xdr:spPr>
        <a:xfrm>
          <a:off x="1970314" y="7843234"/>
          <a:ext cx="0" cy="1527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255815</xdr:colOff>
      <xdr:row>13</xdr:row>
      <xdr:rowOff>163362</xdr:rowOff>
    </xdr:from>
    <xdr:to>
      <xdr:col>6</xdr:col>
      <xdr:colOff>255815</xdr:colOff>
      <xdr:row>14</xdr:row>
      <xdr:rowOff>125648</xdr:rowOff>
    </xdr:to>
    <xdr:cxnSp macro="">
      <xdr:nvCxnSpPr>
        <xdr:cNvPr id="49" name="Gerader Verbinder 48">
          <a:extLst>
            <a:ext uri="{FF2B5EF4-FFF2-40B4-BE49-F238E27FC236}">
              <a16:creationId xmlns:a16="http://schemas.microsoft.com/office/drawing/2014/main" id="{F3A2C67D-6A9B-4E82-8348-E37FAAEA09F5}"/>
            </a:ext>
          </a:extLst>
        </xdr:cNvPr>
        <xdr:cNvCxnSpPr/>
      </xdr:nvCxnSpPr>
      <xdr:spPr>
        <a:xfrm>
          <a:off x="2944586" y="7843233"/>
          <a:ext cx="0" cy="1527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261258</xdr:colOff>
      <xdr:row>13</xdr:row>
      <xdr:rowOff>157919</xdr:rowOff>
    </xdr:from>
    <xdr:to>
      <xdr:col>8</xdr:col>
      <xdr:colOff>261258</xdr:colOff>
      <xdr:row>14</xdr:row>
      <xdr:rowOff>120205</xdr:rowOff>
    </xdr:to>
    <xdr:cxnSp macro="">
      <xdr:nvCxnSpPr>
        <xdr:cNvPr id="50" name="Gerader Verbinder 49">
          <a:extLst>
            <a:ext uri="{FF2B5EF4-FFF2-40B4-BE49-F238E27FC236}">
              <a16:creationId xmlns:a16="http://schemas.microsoft.com/office/drawing/2014/main" id="{0FC7919E-5C45-4228-A738-B5609C732D27}"/>
            </a:ext>
          </a:extLst>
        </xdr:cNvPr>
        <xdr:cNvCxnSpPr/>
      </xdr:nvCxnSpPr>
      <xdr:spPr>
        <a:xfrm>
          <a:off x="3940629" y="7837790"/>
          <a:ext cx="0" cy="1527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332015</xdr:colOff>
      <xdr:row>13</xdr:row>
      <xdr:rowOff>152476</xdr:rowOff>
    </xdr:from>
    <xdr:to>
      <xdr:col>10</xdr:col>
      <xdr:colOff>332015</xdr:colOff>
      <xdr:row>15</xdr:row>
      <xdr:rowOff>0</xdr:rowOff>
    </xdr:to>
    <xdr:cxnSp macro="">
      <xdr:nvCxnSpPr>
        <xdr:cNvPr id="51" name="Gerader Verbinder 50">
          <a:extLst>
            <a:ext uri="{FF2B5EF4-FFF2-40B4-BE49-F238E27FC236}">
              <a16:creationId xmlns:a16="http://schemas.microsoft.com/office/drawing/2014/main" id="{3C9C6A9A-6399-41EE-9067-2A3FCDA428C8}"/>
            </a:ext>
          </a:extLst>
        </xdr:cNvPr>
        <xdr:cNvCxnSpPr/>
      </xdr:nvCxnSpPr>
      <xdr:spPr>
        <a:xfrm>
          <a:off x="5001986" y="7843233"/>
          <a:ext cx="0" cy="38636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261258</xdr:colOff>
      <xdr:row>13</xdr:row>
      <xdr:rowOff>152477</xdr:rowOff>
    </xdr:from>
    <xdr:to>
      <xdr:col>2</xdr:col>
      <xdr:colOff>261258</xdr:colOff>
      <xdr:row>14</xdr:row>
      <xdr:rowOff>114763</xdr:rowOff>
    </xdr:to>
    <xdr:cxnSp macro="">
      <xdr:nvCxnSpPr>
        <xdr:cNvPr id="25" name="Gerader Verbinder 24">
          <a:extLst>
            <a:ext uri="{FF2B5EF4-FFF2-40B4-BE49-F238E27FC236}">
              <a16:creationId xmlns:a16="http://schemas.microsoft.com/office/drawing/2014/main" id="{960FF865-F683-4902-A673-5D89164837CB}"/>
            </a:ext>
          </a:extLst>
        </xdr:cNvPr>
        <xdr:cNvCxnSpPr/>
      </xdr:nvCxnSpPr>
      <xdr:spPr>
        <a:xfrm>
          <a:off x="968829" y="7832348"/>
          <a:ext cx="0" cy="1527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21770</xdr:colOff>
      <xdr:row>1</xdr:row>
      <xdr:rowOff>10885</xdr:rowOff>
    </xdr:from>
    <xdr:to>
      <xdr:col>5</xdr:col>
      <xdr:colOff>375557</xdr:colOff>
      <xdr:row>2</xdr:row>
      <xdr:rowOff>174172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926DBE4-7539-41E4-A284-4CC9EBBB3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5241" y="201385"/>
          <a:ext cx="353787" cy="353787"/>
        </a:xfrm>
        <a:prstGeom prst="rect">
          <a:avLst/>
        </a:prstGeom>
      </xdr:spPr>
    </xdr:pic>
    <xdr:clientData/>
  </xdr:twoCellAnchor>
  <xdr:twoCellAnchor>
    <xdr:from>
      <xdr:col>11</xdr:col>
      <xdr:colOff>76200</xdr:colOff>
      <xdr:row>0</xdr:row>
      <xdr:rowOff>84363</xdr:rowOff>
    </xdr:from>
    <xdr:to>
      <xdr:col>16</xdr:col>
      <xdr:colOff>277586</xdr:colOff>
      <xdr:row>14</xdr:row>
      <xdr:rowOff>95249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7913439-FDE3-45B2-85B2-28E83C2E67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ekinv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2:S36"/>
  <sheetViews>
    <sheetView tabSelected="1" zoomScale="175" zoomScaleNormal="175" zoomScalePageLayoutView="175" workbookViewId="0">
      <selection activeCell="G23" sqref="G23"/>
    </sheetView>
  </sheetViews>
  <sheetFormatPr baseColWidth="10" defaultColWidth="9.140625" defaultRowHeight="15" x14ac:dyDescent="0.25"/>
  <cols>
    <col min="1" max="1" width="3.140625" style="10" customWidth="1"/>
    <col min="2" max="9" width="7.42578125" style="10" customWidth="1"/>
    <col min="10" max="10" width="8.7109375" style="10" customWidth="1"/>
    <col min="11" max="11" width="9.5703125" style="10" customWidth="1"/>
    <col min="12" max="16384" width="9.140625" style="10"/>
  </cols>
  <sheetData>
    <row r="2" spans="2:19" ht="15" customHeight="1" x14ac:dyDescent="0.25">
      <c r="B2" s="64" t="s">
        <v>51</v>
      </c>
      <c r="C2" s="64"/>
      <c r="D2" s="64"/>
      <c r="E2" s="64"/>
    </row>
    <row r="3" spans="2:19" ht="15" customHeight="1" x14ac:dyDescent="0.25">
      <c r="B3" s="64"/>
      <c r="C3" s="64"/>
      <c r="D3" s="64"/>
      <c r="E3" s="64"/>
      <c r="L3" s="16"/>
      <c r="M3" s="16"/>
      <c r="N3" s="16"/>
      <c r="O3" s="16"/>
      <c r="P3" s="16"/>
      <c r="Q3" s="17"/>
      <c r="R3" s="17"/>
      <c r="S3" s="17"/>
    </row>
    <row r="4" spans="2:19" ht="15" customHeight="1" x14ac:dyDescent="0.25">
      <c r="B4" s="67" t="s">
        <v>0</v>
      </c>
      <c r="C4" s="59"/>
      <c r="D4" s="59"/>
      <c r="E4" s="59"/>
      <c r="L4" s="16"/>
      <c r="M4" s="16"/>
      <c r="N4" s="16"/>
      <c r="O4" s="16"/>
      <c r="P4" s="16"/>
      <c r="Q4" s="17"/>
      <c r="R4" s="17"/>
      <c r="S4" s="17"/>
    </row>
    <row r="5" spans="2:19" ht="15" customHeight="1" x14ac:dyDescent="0.25">
      <c r="B5" s="67"/>
      <c r="C5" s="59"/>
      <c r="D5" s="59"/>
      <c r="E5" s="59"/>
      <c r="L5" s="16"/>
      <c r="M5" s="47" t="str">
        <f>C8</f>
        <v>Netto-Einkommen</v>
      </c>
      <c r="N5" s="48">
        <f>C12</f>
        <v>3050</v>
      </c>
      <c r="O5" s="49">
        <v>1</v>
      </c>
      <c r="P5" s="46"/>
      <c r="Q5" s="46"/>
      <c r="R5" s="17"/>
      <c r="S5" s="17"/>
    </row>
    <row r="6" spans="2:19" ht="15" customHeight="1" x14ac:dyDescent="0.25">
      <c r="B6" s="33" t="s">
        <v>38</v>
      </c>
      <c r="C6" s="32"/>
      <c r="D6" s="72" t="s">
        <v>41</v>
      </c>
      <c r="E6" s="73"/>
      <c r="G6" s="39" t="s">
        <v>55</v>
      </c>
      <c r="L6" s="31"/>
      <c r="M6" s="47" t="str">
        <f>B19</f>
        <v>Konsumkonto</v>
      </c>
      <c r="N6" s="48">
        <f>C16+E16</f>
        <v>1341.6666666666667</v>
      </c>
      <c r="O6" s="49">
        <f>N6/$N$5</f>
        <v>0.43989071038251371</v>
      </c>
      <c r="P6" s="46"/>
      <c r="Q6" s="46"/>
      <c r="R6" s="30"/>
      <c r="S6" s="30"/>
    </row>
    <row r="7" spans="2:19" ht="15" customHeight="1" thickBot="1" x14ac:dyDescent="0.3">
      <c r="B7" s="36" t="s">
        <v>40</v>
      </c>
      <c r="C7" s="35" t="s">
        <v>33</v>
      </c>
      <c r="D7" s="34"/>
      <c r="E7" s="35" t="s">
        <v>42</v>
      </c>
      <c r="M7" s="47" t="str">
        <f>F19</f>
        <v>Vermögenskonto</v>
      </c>
      <c r="N7" s="48">
        <f>G16+I16</f>
        <v>500</v>
      </c>
      <c r="O7" s="49">
        <f>N7/$N$5</f>
        <v>0.16393442622950818</v>
      </c>
      <c r="P7" s="46"/>
      <c r="Q7" s="46"/>
    </row>
    <row r="8" spans="2:19" ht="15.75" thickBot="1" x14ac:dyDescent="0.3">
      <c r="B8" s="1"/>
      <c r="C8" s="68" t="s">
        <v>1</v>
      </c>
      <c r="D8" s="69"/>
      <c r="M8" s="47" t="str">
        <f>J19</f>
        <v>Sonstige Absicherung</v>
      </c>
      <c r="N8" s="48">
        <f>K16</f>
        <v>106</v>
      </c>
      <c r="O8" s="49">
        <f>N8/$N$5</f>
        <v>3.4754098360655739E-2</v>
      </c>
      <c r="P8" s="46"/>
      <c r="Q8" s="46"/>
    </row>
    <row r="9" spans="2:19" x14ac:dyDescent="0.25">
      <c r="B9" s="2" t="s">
        <v>29</v>
      </c>
      <c r="C9" s="70">
        <v>2500</v>
      </c>
      <c r="D9" s="71"/>
      <c r="E9" s="18"/>
      <c r="F9" s="57" t="s">
        <v>30</v>
      </c>
      <c r="G9" s="58"/>
      <c r="H9" s="50">
        <f>C12</f>
        <v>3050</v>
      </c>
      <c r="I9" s="50"/>
      <c r="J9" s="11">
        <v>1</v>
      </c>
      <c r="K9" s="13"/>
      <c r="M9" s="47" t="s">
        <v>56</v>
      </c>
      <c r="N9" s="48">
        <f>H11</f>
        <v>1102.3333333333333</v>
      </c>
      <c r="O9" s="49">
        <f>N9/$N$5</f>
        <v>0.3614207650273224</v>
      </c>
      <c r="P9" s="46"/>
      <c r="Q9" s="46"/>
    </row>
    <row r="10" spans="2:19" ht="15.75" thickBot="1" x14ac:dyDescent="0.3">
      <c r="B10" s="2" t="s">
        <v>57</v>
      </c>
      <c r="C10" s="65">
        <v>500</v>
      </c>
      <c r="D10" s="66"/>
      <c r="E10" s="19"/>
      <c r="F10" s="60" t="s">
        <v>31</v>
      </c>
      <c r="G10" s="61"/>
      <c r="H10" s="51">
        <f>C16+E16+G16+I16+K16</f>
        <v>1947.6666666666667</v>
      </c>
      <c r="I10" s="51"/>
      <c r="J10" s="12">
        <f>H10/H9</f>
        <v>0.63857923497267766</v>
      </c>
      <c r="K10" s="13"/>
      <c r="M10" s="47" t="s">
        <v>28</v>
      </c>
      <c r="N10" s="48">
        <f>N9+N8+N7+N6</f>
        <v>3050</v>
      </c>
      <c r="O10" s="49">
        <f>N10/$N$5</f>
        <v>1</v>
      </c>
      <c r="P10" s="46"/>
      <c r="Q10" s="46"/>
    </row>
    <row r="11" spans="2:19" ht="16.5" thickTop="1" thickBot="1" x14ac:dyDescent="0.3">
      <c r="B11" s="3" t="s">
        <v>58</v>
      </c>
      <c r="C11" s="53">
        <v>50</v>
      </c>
      <c r="D11" s="54"/>
      <c r="F11" s="62" t="s">
        <v>32</v>
      </c>
      <c r="G11" s="63"/>
      <c r="H11" s="52">
        <f>H9-H10</f>
        <v>1102.3333333333333</v>
      </c>
      <c r="I11" s="52"/>
      <c r="J11" s="5">
        <f>H11/H9</f>
        <v>0.3614207650273224</v>
      </c>
      <c r="M11" s="46"/>
      <c r="N11" s="46"/>
      <c r="O11" s="46"/>
      <c r="P11" s="46"/>
      <c r="Q11" s="46"/>
    </row>
    <row r="12" spans="2:19" ht="16.5" thickTop="1" thickBot="1" x14ac:dyDescent="0.3">
      <c r="B12" s="4" t="s">
        <v>28</v>
      </c>
      <c r="C12" s="55">
        <f>C9+C10+C11</f>
        <v>3050</v>
      </c>
      <c r="D12" s="56"/>
      <c r="F12" s="42" t="s">
        <v>59</v>
      </c>
      <c r="G12" s="43">
        <f>C17+E17+K17</f>
        <v>0.47464480874316944</v>
      </c>
      <c r="H12" s="44" t="s">
        <v>60</v>
      </c>
      <c r="I12" s="45">
        <f>G17+I17</f>
        <v>0.16393442622950818</v>
      </c>
      <c r="M12" s="46"/>
      <c r="N12" s="46"/>
      <c r="O12" s="46"/>
      <c r="P12" s="46"/>
      <c r="Q12" s="46"/>
    </row>
    <row r="13" spans="2:19" x14ac:dyDescent="0.25">
      <c r="M13" s="46"/>
      <c r="N13" s="46"/>
      <c r="O13" s="46"/>
      <c r="P13" s="46"/>
      <c r="Q13" s="46"/>
    </row>
    <row r="14" spans="2:19" x14ac:dyDescent="0.25">
      <c r="M14" s="46"/>
      <c r="N14" s="46"/>
      <c r="O14" s="46"/>
      <c r="P14" s="46"/>
      <c r="Q14" s="46"/>
    </row>
    <row r="15" spans="2:19" x14ac:dyDescent="0.25">
      <c r="M15" s="46"/>
      <c r="N15" s="46"/>
      <c r="O15" s="46"/>
      <c r="P15" s="46"/>
      <c r="Q15" s="46"/>
    </row>
    <row r="16" spans="2:19" collapsed="1" x14ac:dyDescent="0.25">
      <c r="B16" s="8" t="s">
        <v>2</v>
      </c>
      <c r="C16" s="9">
        <f>SUM(C22:C33)</f>
        <v>565</v>
      </c>
      <c r="D16" s="14"/>
      <c r="E16" s="9">
        <f>SUM(E22:E33)</f>
        <v>776.66666666666674</v>
      </c>
      <c r="F16" s="14"/>
      <c r="G16" s="9">
        <f>SUM(G22:G33)</f>
        <v>175</v>
      </c>
      <c r="H16" s="14"/>
      <c r="I16" s="9">
        <f>SUM(I22:I33)</f>
        <v>325</v>
      </c>
      <c r="J16" s="14"/>
      <c r="K16" s="9">
        <f>SUM(K22:K33)</f>
        <v>106</v>
      </c>
      <c r="M16" s="46"/>
      <c r="N16" s="46"/>
      <c r="O16" s="46"/>
      <c r="P16" s="46"/>
      <c r="Q16" s="46"/>
    </row>
    <row r="17" spans="2:17" x14ac:dyDescent="0.25">
      <c r="B17" s="40"/>
      <c r="C17" s="41">
        <f>C16/$C$12</f>
        <v>0.18524590163934426</v>
      </c>
      <c r="D17" s="14"/>
      <c r="E17" s="41">
        <f>E16/$C$12</f>
        <v>0.25464480874316942</v>
      </c>
      <c r="F17" s="14"/>
      <c r="G17" s="41">
        <f>G16/$C$12</f>
        <v>5.737704918032787E-2</v>
      </c>
      <c r="H17" s="14"/>
      <c r="I17" s="41">
        <f>I16/$C$12</f>
        <v>0.10655737704918032</v>
      </c>
      <c r="J17" s="14"/>
      <c r="K17" s="41">
        <f>K16/$C$12</f>
        <v>3.4754098360655739E-2</v>
      </c>
      <c r="M17" s="46"/>
      <c r="N17" s="46"/>
      <c r="O17" s="46"/>
      <c r="P17" s="46"/>
      <c r="Q17" s="46"/>
    </row>
    <row r="18" spans="2:17" x14ac:dyDescent="0.25">
      <c r="M18" s="46"/>
      <c r="N18" s="46"/>
      <c r="O18" s="46"/>
      <c r="P18" s="46"/>
      <c r="Q18" s="46"/>
    </row>
    <row r="19" spans="2:17" x14ac:dyDescent="0.25">
      <c r="B19" s="81" t="s">
        <v>3</v>
      </c>
      <c r="C19" s="81"/>
      <c r="D19" s="81"/>
      <c r="E19" s="82"/>
      <c r="F19" s="83" t="s">
        <v>4</v>
      </c>
      <c r="G19" s="83"/>
      <c r="H19" s="83"/>
      <c r="I19" s="84"/>
      <c r="J19" s="80" t="s">
        <v>5</v>
      </c>
      <c r="K19" s="80"/>
    </row>
    <row r="20" spans="2:17" x14ac:dyDescent="0.25">
      <c r="B20" s="74" t="s">
        <v>34</v>
      </c>
      <c r="C20" s="75"/>
      <c r="D20" s="74" t="s">
        <v>35</v>
      </c>
      <c r="E20" s="76"/>
      <c r="F20" s="77" t="s">
        <v>36</v>
      </c>
      <c r="G20" s="78"/>
      <c r="H20" s="77" t="s">
        <v>37</v>
      </c>
      <c r="I20" s="79"/>
      <c r="J20" s="20"/>
      <c r="K20" s="20"/>
    </row>
    <row r="21" spans="2:17" ht="15.75" thickBot="1" x14ac:dyDescent="0.3">
      <c r="B21" s="21" t="s">
        <v>6</v>
      </c>
      <c r="C21" s="24" t="s">
        <v>7</v>
      </c>
      <c r="D21" s="21" t="s">
        <v>6</v>
      </c>
      <c r="E21" s="27" t="s">
        <v>7</v>
      </c>
      <c r="F21" s="21" t="s">
        <v>6</v>
      </c>
      <c r="G21" s="24" t="s">
        <v>7</v>
      </c>
      <c r="H21" s="21" t="s">
        <v>6</v>
      </c>
      <c r="I21" s="22" t="s">
        <v>7</v>
      </c>
      <c r="J21" s="21" t="s">
        <v>6</v>
      </c>
      <c r="K21" s="23" t="s">
        <v>7</v>
      </c>
    </row>
    <row r="22" spans="2:17" ht="12.75" customHeight="1" thickTop="1" x14ac:dyDescent="0.25">
      <c r="B22" s="6" t="s">
        <v>8</v>
      </c>
      <c r="C22" s="25">
        <v>150</v>
      </c>
      <c r="D22" s="6" t="s">
        <v>17</v>
      </c>
      <c r="E22" s="28">
        <v>50</v>
      </c>
      <c r="F22" s="6" t="s">
        <v>21</v>
      </c>
      <c r="G22" s="26">
        <v>50</v>
      </c>
      <c r="H22" s="6" t="s">
        <v>24</v>
      </c>
      <c r="I22" s="15"/>
      <c r="J22" s="6" t="s">
        <v>45</v>
      </c>
      <c r="K22" s="7">
        <v>5</v>
      </c>
    </row>
    <row r="23" spans="2:17" ht="15" customHeight="1" x14ac:dyDescent="0.25">
      <c r="B23" s="6" t="s">
        <v>9</v>
      </c>
      <c r="C23" s="26">
        <v>50</v>
      </c>
      <c r="D23" s="37"/>
      <c r="E23" s="28"/>
      <c r="F23" s="37"/>
      <c r="G23" s="26"/>
      <c r="H23" s="37"/>
      <c r="I23" s="15"/>
      <c r="J23" s="37"/>
      <c r="K23" s="7"/>
    </row>
    <row r="24" spans="2:17" x14ac:dyDescent="0.25">
      <c r="B24" s="6" t="s">
        <v>10</v>
      </c>
      <c r="C24" s="26">
        <v>40</v>
      </c>
      <c r="D24" s="6" t="s">
        <v>18</v>
      </c>
      <c r="E24" s="28">
        <v>100</v>
      </c>
      <c r="F24" s="6" t="s">
        <v>22</v>
      </c>
      <c r="G24" s="26">
        <v>50</v>
      </c>
      <c r="H24" s="6" t="s">
        <v>25</v>
      </c>
      <c r="I24" s="15">
        <v>25</v>
      </c>
      <c r="J24" s="6" t="s">
        <v>46</v>
      </c>
      <c r="K24" s="7">
        <v>5</v>
      </c>
    </row>
    <row r="25" spans="2:17" x14ac:dyDescent="0.25">
      <c r="B25" s="6" t="s">
        <v>11</v>
      </c>
      <c r="C25" s="26">
        <v>250</v>
      </c>
      <c r="D25" s="37"/>
      <c r="E25" s="28"/>
      <c r="F25" s="37"/>
      <c r="G25" s="26"/>
      <c r="H25" s="37"/>
      <c r="I25" s="15"/>
      <c r="J25" s="37"/>
      <c r="K25" s="7"/>
    </row>
    <row r="26" spans="2:17" x14ac:dyDescent="0.25">
      <c r="B26" s="6" t="s">
        <v>12</v>
      </c>
      <c r="C26" s="26">
        <v>10</v>
      </c>
      <c r="D26" s="6" t="s">
        <v>19</v>
      </c>
      <c r="E26" s="28">
        <v>200</v>
      </c>
      <c r="F26" s="6" t="s">
        <v>43</v>
      </c>
      <c r="G26" s="26">
        <v>25</v>
      </c>
      <c r="H26" s="6" t="s">
        <v>26</v>
      </c>
      <c r="I26" s="15">
        <v>100</v>
      </c>
      <c r="J26" s="6" t="s">
        <v>47</v>
      </c>
      <c r="K26" s="7">
        <v>25</v>
      </c>
    </row>
    <row r="27" spans="2:17" x14ac:dyDescent="0.25">
      <c r="B27" s="6" t="s">
        <v>13</v>
      </c>
      <c r="C27" s="26">
        <v>20</v>
      </c>
      <c r="D27" s="37"/>
      <c r="E27" s="28"/>
      <c r="F27" s="37"/>
      <c r="G27" s="26"/>
      <c r="H27" s="37"/>
      <c r="I27" s="15"/>
      <c r="J27" s="37"/>
      <c r="K27" s="7"/>
    </row>
    <row r="28" spans="2:17" x14ac:dyDescent="0.25">
      <c r="B28" s="6" t="s">
        <v>14</v>
      </c>
      <c r="C28" s="26">
        <v>10</v>
      </c>
      <c r="D28" s="6" t="s">
        <v>39</v>
      </c>
      <c r="E28" s="28">
        <v>10</v>
      </c>
      <c r="F28" s="6" t="s">
        <v>44</v>
      </c>
      <c r="G28" s="26">
        <v>50</v>
      </c>
      <c r="H28" s="6" t="s">
        <v>27</v>
      </c>
      <c r="I28" s="15">
        <v>200</v>
      </c>
      <c r="J28" s="6" t="s">
        <v>48</v>
      </c>
      <c r="K28" s="7">
        <v>13</v>
      </c>
    </row>
    <row r="29" spans="2:17" x14ac:dyDescent="0.25">
      <c r="B29" s="6" t="s">
        <v>15</v>
      </c>
      <c r="C29" s="26">
        <v>5</v>
      </c>
      <c r="D29" s="37"/>
      <c r="E29" s="28"/>
      <c r="F29" s="37"/>
      <c r="G29" s="26"/>
      <c r="H29" s="37"/>
      <c r="I29" s="15"/>
      <c r="J29" s="37"/>
      <c r="K29" s="7"/>
    </row>
    <row r="30" spans="2:17" x14ac:dyDescent="0.25">
      <c r="B30" s="6" t="s">
        <v>16</v>
      </c>
      <c r="C30" s="26">
        <v>20</v>
      </c>
      <c r="D30" s="6" t="s">
        <v>20</v>
      </c>
      <c r="E30" s="28">
        <f>5000/12</f>
        <v>416.66666666666669</v>
      </c>
      <c r="F30" s="6" t="s">
        <v>23</v>
      </c>
      <c r="G30" s="26"/>
      <c r="H30" s="6" t="s">
        <v>23</v>
      </c>
      <c r="I30" s="15"/>
      <c r="J30" s="6" t="s">
        <v>49</v>
      </c>
      <c r="K30" s="7">
        <v>48</v>
      </c>
    </row>
    <row r="31" spans="2:17" x14ac:dyDescent="0.25">
      <c r="B31" s="6" t="s">
        <v>23</v>
      </c>
      <c r="C31" s="26">
        <v>10</v>
      </c>
      <c r="D31" s="37" t="s">
        <v>53</v>
      </c>
      <c r="E31" s="28"/>
      <c r="F31" s="37"/>
      <c r="G31" s="26"/>
      <c r="H31" s="37"/>
      <c r="I31" s="15"/>
      <c r="J31" s="37"/>
      <c r="K31" s="7"/>
    </row>
    <row r="32" spans="2:17" x14ac:dyDescent="0.25">
      <c r="B32" s="6"/>
      <c r="C32" s="26"/>
      <c r="D32" s="37" t="s">
        <v>54</v>
      </c>
      <c r="E32" s="29"/>
      <c r="F32" s="6"/>
      <c r="G32" s="26"/>
      <c r="H32" s="37"/>
      <c r="I32" s="15"/>
      <c r="J32" s="6" t="s">
        <v>50</v>
      </c>
      <c r="K32" s="7">
        <v>10</v>
      </c>
    </row>
    <row r="33" spans="2:11" x14ac:dyDescent="0.25">
      <c r="B33" s="6"/>
      <c r="C33" s="26"/>
      <c r="D33" s="6" t="s">
        <v>23</v>
      </c>
      <c r="E33" s="29"/>
      <c r="F33" s="37"/>
      <c r="G33" s="26"/>
      <c r="H33" s="37"/>
      <c r="I33" s="15"/>
      <c r="J33" s="37"/>
      <c r="K33" s="7"/>
    </row>
    <row r="34" spans="2:11" x14ac:dyDescent="0.25">
      <c r="B34" s="6"/>
      <c r="C34" s="26"/>
      <c r="D34" s="37"/>
      <c r="E34" s="29"/>
      <c r="F34" s="6"/>
      <c r="G34" s="26"/>
      <c r="H34" s="37"/>
      <c r="I34" s="15"/>
      <c r="J34" s="6" t="s">
        <v>23</v>
      </c>
      <c r="K34" s="7"/>
    </row>
    <row r="35" spans="2:11" x14ac:dyDescent="0.25">
      <c r="B35" s="6"/>
      <c r="C35" s="26"/>
      <c r="D35" s="37"/>
      <c r="E35" s="29"/>
      <c r="F35" s="37"/>
      <c r="G35" s="26"/>
      <c r="H35" s="37"/>
      <c r="I35" s="15"/>
      <c r="J35" s="37"/>
      <c r="K35" s="7"/>
    </row>
    <row r="36" spans="2:11" x14ac:dyDescent="0.25">
      <c r="B36" s="38" t="s">
        <v>52</v>
      </c>
    </row>
  </sheetData>
  <mergeCells count="22">
    <mergeCell ref="B20:C20"/>
    <mergeCell ref="D20:E20"/>
    <mergeCell ref="F20:G20"/>
    <mergeCell ref="H20:I20"/>
    <mergeCell ref="J19:K19"/>
    <mergeCell ref="B19:E19"/>
    <mergeCell ref="F19:I19"/>
    <mergeCell ref="C4:E5"/>
    <mergeCell ref="F10:G10"/>
    <mergeCell ref="F11:G11"/>
    <mergeCell ref="B2:E3"/>
    <mergeCell ref="C10:D10"/>
    <mergeCell ref="B4:B5"/>
    <mergeCell ref="C8:D8"/>
    <mergeCell ref="C9:D9"/>
    <mergeCell ref="D6:E6"/>
    <mergeCell ref="H9:I9"/>
    <mergeCell ref="H10:I10"/>
    <mergeCell ref="H11:I11"/>
    <mergeCell ref="C11:D11"/>
    <mergeCell ref="C12:D12"/>
    <mergeCell ref="F9:G9"/>
  </mergeCells>
  <conditionalFormatting sqref="H11:I11">
    <cfRule type="cellIs" dxfId="2" priority="7" operator="equal">
      <formula>0</formula>
    </cfRule>
    <cfRule type="cellIs" dxfId="1" priority="8" operator="lessThan">
      <formula>0</formula>
    </cfRule>
    <cfRule type="cellIs" dxfId="0" priority="9" operator="greaterThan">
      <formula>0</formula>
    </cfRule>
  </conditionalFormatting>
  <hyperlinks>
    <hyperlink ref="E7" r:id="rId1" xr:uid="{C0DD4FA5-B66E-44AB-BCD9-7047B2D1FD4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 Gee</dc:creator>
  <cp:lastModifiedBy>Den Gee</cp:lastModifiedBy>
  <dcterms:created xsi:type="dcterms:W3CDTF">2015-06-05T18:19:34Z</dcterms:created>
  <dcterms:modified xsi:type="dcterms:W3CDTF">2022-02-07T12:43:04Z</dcterms:modified>
</cp:coreProperties>
</file>