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150\disque 2\Préparation Voiture de course\OPEL SPEEDSTER Turbo\"/>
    </mc:Choice>
  </mc:AlternateContent>
  <bookViews>
    <workbookView xWindow="0" yWindow="0" windowWidth="25200" windowHeight="11985"/>
  </bookViews>
  <sheets>
    <sheet name="V=f(N)" sheetId="2" r:id="rId1"/>
  </sheets>
  <calcPr calcId="152511"/>
</workbook>
</file>

<file path=xl/calcChain.xml><?xml version="1.0" encoding="utf-8"?>
<calcChain xmlns="http://schemas.openxmlformats.org/spreadsheetml/2006/main">
  <c r="E12" i="2" l="1"/>
  <c r="M11" i="2"/>
  <c r="M12" i="2"/>
  <c r="M13" i="2"/>
  <c r="M14" i="2"/>
  <c r="M15" i="2"/>
  <c r="M16" i="2"/>
  <c r="C20" i="2"/>
  <c r="D20" i="2"/>
  <c r="E20" i="2"/>
  <c r="F20" i="2"/>
  <c r="G20" i="2"/>
  <c r="H20" i="2"/>
  <c r="C21" i="2"/>
  <c r="D21" i="2"/>
  <c r="E21" i="2"/>
  <c r="F21" i="2"/>
  <c r="G21" i="2"/>
  <c r="H21" i="2"/>
  <c r="C22" i="2"/>
  <c r="D22" i="2"/>
  <c r="E22" i="2"/>
  <c r="F22" i="2"/>
  <c r="G22" i="2"/>
  <c r="H22" i="2"/>
  <c r="C23" i="2"/>
  <c r="D23" i="2"/>
  <c r="E23" i="2"/>
  <c r="F23" i="2"/>
  <c r="G23" i="2"/>
  <c r="H23" i="2"/>
  <c r="C24" i="2"/>
  <c r="D24" i="2"/>
  <c r="E24" i="2"/>
  <c r="F24" i="2"/>
  <c r="G24" i="2"/>
  <c r="H24" i="2"/>
  <c r="C25" i="2"/>
  <c r="D25" i="2"/>
  <c r="E25" i="2"/>
  <c r="F25" i="2"/>
  <c r="G25" i="2"/>
  <c r="H25" i="2"/>
  <c r="C26" i="2"/>
  <c r="D26" i="2"/>
  <c r="E26" i="2"/>
  <c r="F26" i="2"/>
  <c r="G26" i="2"/>
  <c r="H26" i="2"/>
  <c r="C27" i="2"/>
  <c r="D27" i="2"/>
  <c r="E27" i="2"/>
  <c r="F27" i="2"/>
  <c r="G27" i="2"/>
  <c r="H27" i="2"/>
  <c r="C28" i="2"/>
  <c r="D28" i="2"/>
  <c r="E28" i="2"/>
  <c r="F28" i="2"/>
  <c r="G28" i="2"/>
  <c r="H28" i="2"/>
  <c r="C29" i="2"/>
  <c r="D29" i="2"/>
  <c r="E29" i="2"/>
  <c r="F29" i="2"/>
  <c r="G29" i="2"/>
  <c r="H29" i="2"/>
  <c r="C30" i="2"/>
  <c r="D30" i="2"/>
  <c r="E30" i="2"/>
  <c r="F30" i="2"/>
  <c r="G30" i="2"/>
  <c r="H30" i="2"/>
  <c r="C31" i="2"/>
  <c r="D31" i="2"/>
  <c r="E31" i="2"/>
  <c r="F31" i="2"/>
  <c r="G31" i="2"/>
  <c r="H31" i="2"/>
  <c r="C32" i="2"/>
  <c r="D32" i="2"/>
  <c r="E32" i="2"/>
  <c r="F32" i="2"/>
  <c r="G32" i="2"/>
  <c r="H32" i="2"/>
  <c r="C33" i="2"/>
  <c r="D33" i="2"/>
  <c r="E33" i="2"/>
  <c r="F33" i="2"/>
  <c r="G33" i="2"/>
  <c r="H33" i="2"/>
  <c r="C34" i="2"/>
  <c r="D34" i="2"/>
  <c r="E34" i="2"/>
  <c r="F34" i="2"/>
  <c r="G34" i="2"/>
  <c r="H34" i="2"/>
</calcChain>
</file>

<file path=xl/comments1.xml><?xml version="1.0" encoding="utf-8"?>
<comments xmlns="http://schemas.openxmlformats.org/spreadsheetml/2006/main">
  <authors>
    <author>Maxime</author>
  </authors>
  <commentList>
    <comment ref="G4" authorId="0" shapeId="0">
      <text>
        <r>
          <rPr>
            <b/>
            <sz val="8"/>
            <color indexed="81"/>
            <rFont val="Tahoma"/>
          </rPr>
          <t>Les calculs ne tiennent pas compte du rendement de la transmission et de l'aérodynamique du véhicule</t>
        </r>
      </text>
    </comment>
    <comment ref="B7" authorId="0" shapeId="0">
      <text>
        <r>
          <rPr>
            <b/>
            <sz val="8"/>
            <color indexed="81"/>
            <rFont val="Tahoma"/>
          </rPr>
          <t xml:space="preserve">Entrez les dimensions de vos pneumatiques
</t>
        </r>
      </text>
    </comment>
    <comment ref="M9" authorId="0" shapeId="0">
      <text>
        <r>
          <rPr>
            <b/>
            <sz val="8"/>
            <color indexed="81"/>
            <rFont val="Tahoma"/>
          </rPr>
          <t>Dans cette colonne vous pouvez lire la vitesse maximale pour chaque rapport de vitesse au régime de puissance maximale choisi.</t>
        </r>
      </text>
    </comment>
  </commentList>
</comments>
</file>

<file path=xl/sharedStrings.xml><?xml version="1.0" encoding="utf-8"?>
<sst xmlns="http://schemas.openxmlformats.org/spreadsheetml/2006/main" count="30" uniqueCount="30">
  <si>
    <t>Diagramme des vitesses</t>
  </si>
  <si>
    <t>Largeur (en mm)</t>
  </si>
  <si>
    <t>Hauteur de flanc</t>
  </si>
  <si>
    <t>Diamètre (en pouces)</t>
  </si>
  <si>
    <t>Régime de puissance maximale (tr/min)</t>
  </si>
  <si>
    <t xml:space="preserve">Rapport de réduction                          </t>
  </si>
  <si>
    <t>1ère</t>
  </si>
  <si>
    <t>2ème</t>
  </si>
  <si>
    <t>3ème</t>
  </si>
  <si>
    <t>4ème</t>
  </si>
  <si>
    <t>5ème</t>
  </si>
  <si>
    <t>Régime</t>
  </si>
  <si>
    <t>Vitesse 1</t>
  </si>
  <si>
    <t>Vitesse 2</t>
  </si>
  <si>
    <t>Vitesse 3</t>
  </si>
  <si>
    <t>Vitesse 4</t>
  </si>
  <si>
    <t>Vitesse 5</t>
  </si>
  <si>
    <t>En Rouge: valeurs à modifier suivant le véhicule</t>
  </si>
  <si>
    <t>PNEUS</t>
  </si>
  <si>
    <t>6ème</t>
  </si>
  <si>
    <t>Vitesse 6</t>
  </si>
  <si>
    <t>Longueur développée (cm)</t>
  </si>
  <si>
    <t>tr/min</t>
  </si>
  <si>
    <t>km/h</t>
  </si>
  <si>
    <t>Théorique</t>
  </si>
  <si>
    <t>Vitesse maxi (km/h)</t>
  </si>
  <si>
    <t>au régime choisi :</t>
  </si>
  <si>
    <t xml:space="preserve">Rapport de boîte de vitesse :                      </t>
  </si>
  <si>
    <t>Caractéristiques moteur - boîte de vitesse</t>
  </si>
  <si>
    <t>www.delage-speedster.com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</si>
</sst>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MS Sans Serif"/>
    </font>
    <font>
      <sz val="8"/>
      <name val="Arial"/>
    </font>
    <font>
      <sz val="8"/>
      <color indexed="8"/>
      <name val="Arial"/>
    </font>
    <font>
      <b/>
      <sz val="20"/>
      <color indexed="12"/>
      <name val="Arial Alternative"/>
      <family val="3"/>
      <charset val="2"/>
    </font>
    <font>
      <sz val="20"/>
      <name val="Arial"/>
    </font>
    <font>
      <b/>
      <sz val="8"/>
      <name val="Arial"/>
      <family val="2"/>
    </font>
    <font>
      <b/>
      <sz val="8"/>
      <color indexed="81"/>
      <name val="Tahoma"/>
    </font>
    <font>
      <sz val="20"/>
      <color indexed="12"/>
      <name val="Arial Alternative"/>
      <family val="3"/>
      <charset val="2"/>
    </font>
    <font>
      <sz val="22"/>
      <color indexed="12"/>
      <name val="Arial"/>
      <family val="2"/>
    </font>
    <font>
      <sz val="10"/>
      <color indexed="12"/>
      <name val="Arial Alternative"/>
      <family val="3"/>
      <charset val="2"/>
    </font>
    <font>
      <sz val="8"/>
      <color indexed="10"/>
      <name val="Arial"/>
      <family val="2"/>
    </font>
    <font>
      <sz val="8"/>
      <color indexed="10"/>
      <name val="Arial"/>
    </font>
    <font>
      <sz val="8"/>
      <color indexed="12"/>
      <name val="Arial"/>
    </font>
    <font>
      <b/>
      <sz val="8"/>
      <color indexed="12"/>
      <name val="Arial"/>
      <family val="2"/>
    </font>
    <font>
      <b/>
      <sz val="11"/>
      <color indexed="10"/>
      <name val="Arial"/>
      <family val="2"/>
    </font>
    <font>
      <b/>
      <sz val="16"/>
      <color indexed="12"/>
      <name val="Arial"/>
      <family val="2"/>
    </font>
    <font>
      <u/>
      <sz val="10"/>
      <color theme="10"/>
      <name val="MS Sans Serif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9">
    <xf numFmtId="0" fontId="0" fillId="0" borderId="0" xfId="0"/>
    <xf numFmtId="2" fontId="1" fillId="0" borderId="1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1" fillId="0" borderId="7" xfId="0" applyNumberFormat="1" applyFont="1" applyFill="1" applyBorder="1" applyAlignment="1" applyProtection="1">
      <alignment horizontal="center"/>
    </xf>
    <xf numFmtId="0" fontId="11" fillId="0" borderId="8" xfId="0" applyNumberFormat="1" applyFont="1" applyFill="1" applyBorder="1" applyAlignment="1" applyProtection="1">
      <alignment horizontal="center"/>
    </xf>
    <xf numFmtId="0" fontId="11" fillId="0" borderId="9" xfId="0" applyNumberFormat="1" applyFont="1" applyFill="1" applyBorder="1" applyAlignment="1" applyProtection="1">
      <alignment horizontal="center"/>
    </xf>
    <xf numFmtId="0" fontId="11" fillId="0" borderId="10" xfId="0" applyNumberFormat="1" applyFont="1" applyFill="1" applyBorder="1" applyAlignment="1" applyProtection="1">
      <alignment horizontal="center"/>
    </xf>
    <xf numFmtId="0" fontId="11" fillId="0" borderId="11" xfId="0" applyNumberFormat="1" applyFont="1" applyFill="1" applyBorder="1" applyAlignment="1" applyProtection="1">
      <alignment horizontal="center"/>
    </xf>
    <xf numFmtId="0" fontId="11" fillId="0" borderId="12" xfId="0" applyNumberFormat="1" applyFont="1" applyFill="1" applyBorder="1" applyAlignment="1" applyProtection="1">
      <alignment horizontal="center"/>
    </xf>
    <xf numFmtId="164" fontId="2" fillId="2" borderId="13" xfId="0" applyNumberFormat="1" applyFont="1" applyFill="1" applyBorder="1" applyAlignment="1" applyProtection="1"/>
    <xf numFmtId="164" fontId="2" fillId="2" borderId="14" xfId="0" applyNumberFormat="1" applyFont="1" applyFill="1" applyBorder="1" applyAlignment="1" applyProtection="1"/>
    <xf numFmtId="0" fontId="2" fillId="2" borderId="15" xfId="0" applyNumberFormat="1" applyFont="1" applyFill="1" applyBorder="1" applyAlignment="1" applyProtection="1"/>
    <xf numFmtId="0" fontId="2" fillId="2" borderId="16" xfId="0" applyNumberFormat="1" applyFont="1" applyFill="1" applyBorder="1" applyAlignment="1" applyProtection="1"/>
    <xf numFmtId="0" fontId="2" fillId="2" borderId="17" xfId="0" applyNumberFormat="1" applyFont="1" applyFill="1" applyBorder="1" applyAlignment="1" applyProtection="1"/>
    <xf numFmtId="164" fontId="2" fillId="2" borderId="18" xfId="0" applyNumberFormat="1" applyFont="1" applyFill="1" applyBorder="1" applyAlignment="1" applyProtection="1"/>
    <xf numFmtId="164" fontId="2" fillId="2" borderId="19" xfId="0" applyNumberFormat="1" applyFont="1" applyFill="1" applyBorder="1" applyAlignment="1" applyProtection="1"/>
    <xf numFmtId="164" fontId="1" fillId="2" borderId="19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/>
    <xf numFmtId="0" fontId="1" fillId="3" borderId="21" xfId="0" applyNumberFormat="1" applyFont="1" applyFill="1" applyBorder="1" applyAlignment="1" applyProtection="1">
      <alignment horizontal="center"/>
    </xf>
    <xf numFmtId="0" fontId="1" fillId="3" borderId="22" xfId="0" applyNumberFormat="1" applyFont="1" applyFill="1" applyBorder="1" applyAlignment="1" applyProtection="1"/>
    <xf numFmtId="0" fontId="1" fillId="3" borderId="23" xfId="0" applyNumberFormat="1" applyFont="1" applyFill="1" applyBorder="1" applyAlignment="1" applyProtection="1"/>
    <xf numFmtId="0" fontId="1" fillId="3" borderId="21" xfId="0" applyNumberFormat="1" applyFont="1" applyFill="1" applyBorder="1" applyAlignment="1" applyProtection="1"/>
    <xf numFmtId="164" fontId="2" fillId="2" borderId="10" xfId="0" applyNumberFormat="1" applyFont="1" applyFill="1" applyBorder="1" applyAlignment="1" applyProtection="1"/>
    <xf numFmtId="164" fontId="2" fillId="2" borderId="11" xfId="0" applyNumberFormat="1" applyFont="1" applyFill="1" applyBorder="1" applyAlignment="1" applyProtection="1"/>
    <xf numFmtId="164" fontId="1" fillId="2" borderId="24" xfId="0" applyNumberFormat="1" applyFont="1" applyFill="1" applyBorder="1" applyAlignment="1" applyProtection="1"/>
    <xf numFmtId="164" fontId="2" fillId="2" borderId="25" xfId="0" applyNumberFormat="1" applyFont="1" applyFill="1" applyBorder="1" applyAlignment="1" applyProtection="1"/>
    <xf numFmtId="164" fontId="2" fillId="2" borderId="26" xfId="0" applyNumberFormat="1" applyFont="1" applyFill="1" applyBorder="1" applyAlignment="1" applyProtection="1"/>
    <xf numFmtId="0" fontId="1" fillId="0" borderId="27" xfId="0" applyNumberFormat="1" applyFont="1" applyFill="1" applyBorder="1" applyAlignment="1" applyProtection="1"/>
    <xf numFmtId="0" fontId="1" fillId="0" borderId="28" xfId="0" applyNumberFormat="1" applyFont="1" applyFill="1" applyBorder="1" applyAlignment="1" applyProtection="1"/>
    <xf numFmtId="0" fontId="11" fillId="0" borderId="29" xfId="0" applyNumberFormat="1" applyFont="1" applyFill="1" applyBorder="1" applyAlignment="1" applyProtection="1">
      <alignment horizontal="center"/>
    </xf>
    <xf numFmtId="0" fontId="1" fillId="0" borderId="30" xfId="0" applyNumberFormat="1" applyFont="1" applyFill="1" applyBorder="1" applyAlignment="1" applyProtection="1">
      <alignment horizontal="left"/>
    </xf>
    <xf numFmtId="0" fontId="1" fillId="0" borderId="31" xfId="0" applyNumberFormat="1" applyFont="1" applyFill="1" applyBorder="1" applyAlignment="1" applyProtection="1">
      <alignment horizontal="left"/>
    </xf>
    <xf numFmtId="0" fontId="1" fillId="0" borderId="32" xfId="0" applyNumberFormat="1" applyFont="1" applyFill="1" applyBorder="1" applyAlignment="1" applyProtection="1">
      <alignment horizontal="left"/>
    </xf>
    <xf numFmtId="0" fontId="11" fillId="0" borderId="1" xfId="0" applyNumberFormat="1" applyFont="1" applyFill="1" applyBorder="1" applyAlignment="1" applyProtection="1">
      <alignment horizontal="center"/>
    </xf>
    <xf numFmtId="0" fontId="1" fillId="0" borderId="20" xfId="0" applyNumberFormat="1" applyFont="1" applyFill="1" applyBorder="1" applyAlignment="1" applyProtection="1">
      <alignment horizontal="left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1" fillId="4" borderId="0" xfId="0" applyNumberFormat="1" applyFont="1" applyFill="1" applyBorder="1" applyAlignment="1" applyProtection="1"/>
    <xf numFmtId="0" fontId="7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/>
    <xf numFmtId="0" fontId="9" fillId="4" borderId="33" xfId="0" applyNumberFormat="1" applyFont="1" applyFill="1" applyBorder="1" applyAlignment="1" applyProtection="1">
      <alignment horizontal="center" vertical="center"/>
    </xf>
    <xf numFmtId="0" fontId="10" fillId="4" borderId="0" xfId="0" applyNumberFormat="1" applyFont="1" applyFill="1" applyBorder="1" applyAlignment="1" applyProtection="1"/>
    <xf numFmtId="2" fontId="1" fillId="4" borderId="0" xfId="0" applyNumberFormat="1" applyFont="1" applyFill="1" applyBorder="1" applyAlignment="1" applyProtection="1"/>
    <xf numFmtId="0" fontId="2" fillId="4" borderId="0" xfId="0" applyNumberFormat="1" applyFont="1" applyFill="1" applyBorder="1" applyAlignment="1" applyProtection="1"/>
    <xf numFmtId="0" fontId="1" fillId="4" borderId="34" xfId="0" applyNumberFormat="1" applyFont="1" applyFill="1" applyBorder="1" applyAlignment="1" applyProtection="1"/>
    <xf numFmtId="0" fontId="1" fillId="4" borderId="0" xfId="0" applyNumberFormat="1" applyFont="1" applyFill="1" applyBorder="1" applyAlignment="1" applyProtection="1">
      <alignment horizontal="center"/>
    </xf>
    <xf numFmtId="0" fontId="11" fillId="4" borderId="0" xfId="0" applyNumberFormat="1" applyFont="1" applyFill="1" applyBorder="1" applyAlignment="1" applyProtection="1">
      <alignment horizontal="center"/>
    </xf>
    <xf numFmtId="164" fontId="1" fillId="4" borderId="0" xfId="0" applyNumberFormat="1" applyFont="1" applyFill="1" applyBorder="1" applyAlignment="1" applyProtection="1">
      <alignment horizontal="center"/>
    </xf>
    <xf numFmtId="0" fontId="5" fillId="4" borderId="0" xfId="0" applyNumberFormat="1" applyFont="1" applyFill="1" applyBorder="1" applyAlignment="1" applyProtection="1"/>
    <xf numFmtId="0" fontId="5" fillId="4" borderId="0" xfId="0" applyNumberFormat="1" applyFont="1" applyFill="1" applyBorder="1" applyAlignment="1" applyProtection="1">
      <alignment horizontal="left"/>
    </xf>
    <xf numFmtId="0" fontId="12" fillId="4" borderId="35" xfId="0" applyNumberFormat="1" applyFont="1" applyFill="1" applyBorder="1" applyAlignment="1" applyProtection="1">
      <alignment horizontal="left"/>
    </xf>
    <xf numFmtId="0" fontId="12" fillId="4" borderId="36" xfId="0" applyNumberFormat="1" applyFont="1" applyFill="1" applyBorder="1" applyAlignment="1" applyProtection="1">
      <alignment horizontal="left"/>
    </xf>
    <xf numFmtId="0" fontId="8" fillId="3" borderId="41" xfId="0" applyNumberFormat="1" applyFont="1" applyFill="1" applyBorder="1" applyAlignment="1" applyProtection="1">
      <alignment horizontal="center" vertical="center"/>
    </xf>
    <xf numFmtId="0" fontId="8" fillId="3" borderId="33" xfId="0" applyNumberFormat="1" applyFont="1" applyFill="1" applyBorder="1" applyAlignment="1" applyProtection="1">
      <alignment horizontal="center" vertical="center"/>
    </xf>
    <xf numFmtId="0" fontId="8" fillId="3" borderId="42" xfId="0" applyNumberFormat="1" applyFont="1" applyFill="1" applyBorder="1" applyAlignment="1" applyProtection="1">
      <alignment horizontal="center" vertical="center"/>
    </xf>
    <xf numFmtId="0" fontId="15" fillId="3" borderId="41" xfId="0" applyNumberFormat="1" applyFont="1" applyFill="1" applyBorder="1" applyAlignment="1" applyProtection="1">
      <alignment horizontal="center" vertical="center"/>
    </xf>
    <xf numFmtId="0" fontId="15" fillId="3" borderId="33" xfId="0" applyNumberFormat="1" applyFont="1" applyFill="1" applyBorder="1" applyAlignment="1" applyProtection="1">
      <alignment horizontal="center" vertical="center"/>
    </xf>
    <xf numFmtId="0" fontId="15" fillId="3" borderId="42" xfId="0" applyNumberFormat="1" applyFont="1" applyFill="1" applyBorder="1" applyAlignment="1" applyProtection="1">
      <alignment horizontal="center" vertical="center"/>
    </xf>
    <xf numFmtId="0" fontId="14" fillId="5" borderId="41" xfId="0" applyNumberFormat="1" applyFont="1" applyFill="1" applyBorder="1" applyAlignment="1" applyProtection="1">
      <alignment horizontal="center" vertical="center"/>
    </xf>
    <xf numFmtId="0" fontId="14" fillId="5" borderId="33" xfId="0" applyNumberFormat="1" applyFont="1" applyFill="1" applyBorder="1" applyAlignment="1" applyProtection="1">
      <alignment horizontal="center" vertical="center"/>
    </xf>
    <xf numFmtId="0" fontId="14" fillId="5" borderId="42" xfId="0" applyNumberFormat="1" applyFont="1" applyFill="1" applyBorder="1" applyAlignment="1" applyProtection="1">
      <alignment horizontal="center" vertical="center"/>
    </xf>
    <xf numFmtId="164" fontId="1" fillId="2" borderId="35" xfId="0" applyNumberFormat="1" applyFont="1" applyFill="1" applyBorder="1" applyAlignment="1" applyProtection="1">
      <alignment horizontal="center"/>
    </xf>
    <xf numFmtId="164" fontId="1" fillId="2" borderId="36" xfId="0" applyNumberFormat="1" applyFont="1" applyFill="1" applyBorder="1" applyAlignment="1" applyProtection="1">
      <alignment horizontal="center"/>
    </xf>
    <xf numFmtId="0" fontId="1" fillId="0" borderId="43" xfId="0" applyNumberFormat="1" applyFont="1" applyFill="1" applyBorder="1" applyAlignment="1" applyProtection="1">
      <alignment horizontal="center"/>
    </xf>
    <xf numFmtId="0" fontId="1" fillId="0" borderId="44" xfId="0" applyNumberFormat="1" applyFont="1" applyFill="1" applyBorder="1" applyAlignment="1" applyProtection="1">
      <alignment horizontal="center"/>
    </xf>
    <xf numFmtId="0" fontId="1" fillId="0" borderId="17" xfId="0" applyNumberFormat="1" applyFont="1" applyFill="1" applyBorder="1" applyAlignment="1" applyProtection="1">
      <alignment horizontal="center"/>
    </xf>
    <xf numFmtId="0" fontId="13" fillId="3" borderId="41" xfId="0" applyNumberFormat="1" applyFont="1" applyFill="1" applyBorder="1" applyAlignment="1" applyProtection="1">
      <alignment horizontal="center"/>
    </xf>
    <xf numFmtId="0" fontId="13" fillId="3" borderId="33" xfId="0" applyNumberFormat="1" applyFont="1" applyFill="1" applyBorder="1" applyAlignment="1" applyProtection="1">
      <alignment horizontal="center"/>
    </xf>
    <xf numFmtId="0" fontId="13" fillId="3" borderId="42" xfId="0" applyNumberFormat="1" applyFont="1" applyFill="1" applyBorder="1" applyAlignment="1" applyProtection="1">
      <alignment horizontal="center"/>
    </xf>
    <xf numFmtId="0" fontId="12" fillId="4" borderId="45" xfId="0" applyNumberFormat="1" applyFont="1" applyFill="1" applyBorder="1" applyAlignment="1" applyProtection="1">
      <alignment horizontal="center"/>
    </xf>
    <xf numFmtId="0" fontId="12" fillId="4" borderId="46" xfId="0" applyNumberFormat="1" applyFont="1" applyFill="1" applyBorder="1" applyAlignment="1" applyProtection="1">
      <alignment horizontal="center"/>
    </xf>
    <xf numFmtId="0" fontId="2" fillId="2" borderId="37" xfId="0" applyNumberFormat="1" applyFont="1" applyFill="1" applyBorder="1" applyAlignment="1" applyProtection="1">
      <alignment horizontal="center"/>
    </xf>
    <xf numFmtId="0" fontId="2" fillId="2" borderId="38" xfId="0" applyNumberFormat="1" applyFont="1" applyFill="1" applyBorder="1" applyAlignment="1" applyProtection="1">
      <alignment horizontal="center"/>
    </xf>
    <xf numFmtId="0" fontId="2" fillId="2" borderId="9" xfId="0" applyNumberFormat="1" applyFont="1" applyFill="1" applyBorder="1" applyAlignment="1" applyProtection="1">
      <alignment horizontal="center"/>
    </xf>
    <xf numFmtId="0" fontId="1" fillId="0" borderId="39" xfId="0" applyNumberFormat="1" applyFont="1" applyFill="1" applyBorder="1" applyAlignment="1" applyProtection="1">
      <alignment horizontal="center"/>
    </xf>
    <xf numFmtId="0" fontId="1" fillId="0" borderId="40" xfId="0" applyNumberFormat="1" applyFont="1" applyFill="1" applyBorder="1" applyAlignment="1" applyProtection="1">
      <alignment horizontal="center"/>
    </xf>
    <xf numFmtId="0" fontId="1" fillId="0" borderId="19" xfId="0" applyNumberFormat="1" applyFont="1" applyFill="1" applyBorder="1" applyAlignment="1" applyProtection="1">
      <alignment horizontal="center"/>
    </xf>
    <xf numFmtId="0" fontId="1" fillId="0" borderId="37" xfId="0" applyNumberFormat="1" applyFont="1" applyFill="1" applyBorder="1" applyAlignment="1" applyProtection="1">
      <alignment horizontal="center"/>
    </xf>
    <xf numFmtId="0" fontId="1" fillId="0" borderId="38" xfId="0" applyNumberFormat="1" applyFont="1" applyFill="1" applyBorder="1" applyAlignment="1" applyProtection="1">
      <alignment horizontal="center"/>
    </xf>
    <xf numFmtId="0" fontId="1" fillId="0" borderId="24" xfId="0" applyNumberFormat="1" applyFont="1" applyFill="1" applyBorder="1" applyAlignment="1" applyProtection="1">
      <alignment horizontal="center"/>
    </xf>
    <xf numFmtId="164" fontId="1" fillId="2" borderId="30" xfId="0" applyNumberFormat="1" applyFont="1" applyFill="1" applyBorder="1" applyAlignment="1" applyProtection="1">
      <alignment horizontal="center"/>
    </xf>
    <xf numFmtId="164" fontId="1" fillId="2" borderId="32" xfId="0" applyNumberFormat="1" applyFont="1" applyFill="1" applyBorder="1" applyAlignment="1" applyProtection="1">
      <alignment horizontal="center"/>
    </xf>
    <xf numFmtId="0" fontId="12" fillId="4" borderId="35" xfId="0" applyNumberFormat="1" applyFont="1" applyFill="1" applyBorder="1" applyAlignment="1" applyProtection="1">
      <alignment horizontal="center"/>
    </xf>
    <xf numFmtId="0" fontId="12" fillId="4" borderId="36" xfId="0" applyNumberFormat="1" applyFont="1" applyFill="1" applyBorder="1" applyAlignment="1" applyProtection="1">
      <alignment horizontal="center"/>
    </xf>
    <xf numFmtId="0" fontId="16" fillId="4" borderId="0" xfId="1" applyNumberFormat="1" applyFill="1" applyBorder="1" applyAlignment="1" applyProtection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Diagramme des vitesses</a:t>
            </a:r>
          </a:p>
        </c:rich>
      </c:tx>
      <c:layout>
        <c:manualLayout>
          <c:xMode val="edge"/>
          <c:yMode val="edge"/>
          <c:x val="0.36029411764705882"/>
          <c:y val="1.1933174224343675E-2"/>
        </c:manualLayout>
      </c:layout>
      <c:overlay val="0"/>
      <c:spPr>
        <a:solidFill>
          <a:srgbClr val="FFFFFF"/>
        </a:solidFill>
        <a:ln w="3175">
          <a:solidFill>
            <a:srgbClr val="FF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7.0588235294117646E-2"/>
          <c:y val="0.12887828162291171"/>
          <c:w val="0.91029411764705881"/>
          <c:h val="0.73747016706443913"/>
        </c:manualLayout>
      </c:layout>
      <c:lineChart>
        <c:grouping val="standard"/>
        <c:varyColors val="0"/>
        <c:ser>
          <c:idx val="0"/>
          <c:order val="0"/>
          <c:tx>
            <c:v>1er rapport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'V=f(N)'!$C$20:$C$34</c:f>
              <c:numCache>
                <c:formatCode>0.0</c:formatCode>
                <c:ptCount val="15"/>
                <c:pt idx="0">
                  <c:v>8.6159491052837591</c:v>
                </c:pt>
                <c:pt idx="1">
                  <c:v>12.923923657925638</c:v>
                </c:pt>
                <c:pt idx="2">
                  <c:v>17.231898210567518</c:v>
                </c:pt>
                <c:pt idx="3">
                  <c:v>21.539872763209395</c:v>
                </c:pt>
                <c:pt idx="4">
                  <c:v>25.847847315851276</c:v>
                </c:pt>
                <c:pt idx="5">
                  <c:v>30.155821868493156</c:v>
                </c:pt>
                <c:pt idx="6">
                  <c:v>34.463796421135036</c:v>
                </c:pt>
                <c:pt idx="7">
                  <c:v>38.77177097377691</c:v>
                </c:pt>
                <c:pt idx="8">
                  <c:v>43.07974552641879</c:v>
                </c:pt>
                <c:pt idx="9">
                  <c:v>47.387720079060671</c:v>
                </c:pt>
                <c:pt idx="10">
                  <c:v>51.695694631702551</c:v>
                </c:pt>
                <c:pt idx="11">
                  <c:v>56.003669184344432</c:v>
                </c:pt>
                <c:pt idx="12">
                  <c:v>60.311643736986312</c:v>
                </c:pt>
                <c:pt idx="13">
                  <c:v>64.619618289628193</c:v>
                </c:pt>
                <c:pt idx="14">
                  <c:v>68.927592842270073</c:v>
                </c:pt>
              </c:numCache>
            </c:numRef>
          </c:val>
          <c:smooth val="0"/>
        </c:ser>
        <c:ser>
          <c:idx val="1"/>
          <c:order val="1"/>
          <c:tx>
            <c:v>2è rapport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'V=f(N)'!$D$20:$D$34</c:f>
              <c:numCache>
                <c:formatCode>0.0</c:formatCode>
                <c:ptCount val="15"/>
                <c:pt idx="0">
                  <c:v>15.241963377645899</c:v>
                </c:pt>
                <c:pt idx="1">
                  <c:v>22.862945066468843</c:v>
                </c:pt>
                <c:pt idx="2">
                  <c:v>30.483926755291797</c:v>
                </c:pt>
                <c:pt idx="3">
                  <c:v>38.104908444114741</c:v>
                </c:pt>
                <c:pt idx="4">
                  <c:v>45.725890132937685</c:v>
                </c:pt>
                <c:pt idx="5">
                  <c:v>53.346871821760644</c:v>
                </c:pt>
                <c:pt idx="6">
                  <c:v>60.967853510583595</c:v>
                </c:pt>
                <c:pt idx="7">
                  <c:v>68.588835199406546</c:v>
                </c:pt>
                <c:pt idx="8">
                  <c:v>76.209816888229483</c:v>
                </c:pt>
                <c:pt idx="9">
                  <c:v>83.830798577052434</c:v>
                </c:pt>
                <c:pt idx="10">
                  <c:v>91.451780265875371</c:v>
                </c:pt>
                <c:pt idx="11">
                  <c:v>99.072761954698336</c:v>
                </c:pt>
                <c:pt idx="12">
                  <c:v>106.69374364352129</c:v>
                </c:pt>
                <c:pt idx="13">
                  <c:v>114.31472533234422</c:v>
                </c:pt>
                <c:pt idx="14">
                  <c:v>121.93570702116719</c:v>
                </c:pt>
              </c:numCache>
            </c:numRef>
          </c:val>
          <c:smooth val="0"/>
        </c:ser>
        <c:ser>
          <c:idx val="2"/>
          <c:order val="2"/>
          <c:tx>
            <c:v>3è rapport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'V=f(N)'!$E$20:$E$34</c:f>
              <c:numCache>
                <c:formatCode>0.0</c:formatCode>
                <c:ptCount val="15"/>
                <c:pt idx="0">
                  <c:v>22.862945066468843</c:v>
                </c:pt>
                <c:pt idx="1">
                  <c:v>34.294417599703266</c:v>
                </c:pt>
                <c:pt idx="2">
                  <c:v>45.725890132937685</c:v>
                </c:pt>
                <c:pt idx="3">
                  <c:v>57.157362666172105</c:v>
                </c:pt>
                <c:pt idx="4">
                  <c:v>68.588835199406532</c:v>
                </c:pt>
                <c:pt idx="5">
                  <c:v>80.020307732640944</c:v>
                </c:pt>
                <c:pt idx="6">
                  <c:v>91.451780265875371</c:v>
                </c:pt>
                <c:pt idx="7">
                  <c:v>102.88325279910977</c:v>
                </c:pt>
                <c:pt idx="8">
                  <c:v>114.31472533234421</c:v>
                </c:pt>
                <c:pt idx="9">
                  <c:v>125.74619786557864</c:v>
                </c:pt>
                <c:pt idx="10">
                  <c:v>137.17767039881306</c:v>
                </c:pt>
                <c:pt idx="11">
                  <c:v>148.60914293204746</c:v>
                </c:pt>
                <c:pt idx="12">
                  <c:v>160.04061546528189</c:v>
                </c:pt>
                <c:pt idx="13">
                  <c:v>171.47208799851629</c:v>
                </c:pt>
                <c:pt idx="14">
                  <c:v>182.90356053175074</c:v>
                </c:pt>
              </c:numCache>
            </c:numRef>
          </c:val>
          <c:smooth val="0"/>
        </c:ser>
        <c:ser>
          <c:idx val="3"/>
          <c:order val="3"/>
          <c:tx>
            <c:v>4è rapport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'V=f(N)'!$F$20:$F$34</c:f>
              <c:numCache>
                <c:formatCode>0.0</c:formatCode>
                <c:ptCount val="15"/>
                <c:pt idx="0">
                  <c:v>31.544779887001024</c:v>
                </c:pt>
                <c:pt idx="1">
                  <c:v>47.317169830501541</c:v>
                </c:pt>
                <c:pt idx="2">
                  <c:v>63.089559774002048</c:v>
                </c:pt>
                <c:pt idx="3">
                  <c:v>78.861949717502569</c:v>
                </c:pt>
                <c:pt idx="4">
                  <c:v>94.634339661003082</c:v>
                </c:pt>
                <c:pt idx="5">
                  <c:v>110.40672960450358</c:v>
                </c:pt>
                <c:pt idx="6">
                  <c:v>126.1791195480041</c:v>
                </c:pt>
                <c:pt idx="7">
                  <c:v>141.95150949150459</c:v>
                </c:pt>
                <c:pt idx="8">
                  <c:v>157.72389943500514</c:v>
                </c:pt>
                <c:pt idx="9">
                  <c:v>173.49628937850565</c:v>
                </c:pt>
                <c:pt idx="10">
                  <c:v>189.26867932200616</c:v>
                </c:pt>
                <c:pt idx="11">
                  <c:v>205.04106926550668</c:v>
                </c:pt>
                <c:pt idx="12">
                  <c:v>220.81345920900716</c:v>
                </c:pt>
                <c:pt idx="13">
                  <c:v>236.58584915250771</c:v>
                </c:pt>
                <c:pt idx="14">
                  <c:v>252.35823909600819</c:v>
                </c:pt>
              </c:numCache>
            </c:numRef>
          </c:val>
          <c:smooth val="0"/>
        </c:ser>
        <c:ser>
          <c:idx val="4"/>
          <c:order val="4"/>
          <c:tx>
            <c:v>5è rapport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'V=f(N)'!$G$20:$G$34</c:f>
              <c:numCache>
                <c:formatCode>0.0</c:formatCode>
                <c:ptCount val="15"/>
                <c:pt idx="0">
                  <c:v>39.011708796962019</c:v>
                </c:pt>
                <c:pt idx="1">
                  <c:v>58.517563195443039</c:v>
                </c:pt>
                <c:pt idx="2">
                  <c:v>78.023417593924037</c:v>
                </c:pt>
                <c:pt idx="3">
                  <c:v>97.529271992405057</c:v>
                </c:pt>
                <c:pt idx="4">
                  <c:v>117.03512639088608</c:v>
                </c:pt>
                <c:pt idx="5">
                  <c:v>136.5409807893671</c:v>
                </c:pt>
                <c:pt idx="6">
                  <c:v>156.04683518784807</c:v>
                </c:pt>
                <c:pt idx="7">
                  <c:v>175.55268958632914</c:v>
                </c:pt>
                <c:pt idx="8">
                  <c:v>195.05854398481011</c:v>
                </c:pt>
                <c:pt idx="9">
                  <c:v>214.56439838329115</c:v>
                </c:pt>
                <c:pt idx="10">
                  <c:v>234.07025278177215</c:v>
                </c:pt>
                <c:pt idx="11">
                  <c:v>253.57610718025313</c:v>
                </c:pt>
                <c:pt idx="12">
                  <c:v>273.08196157873419</c:v>
                </c:pt>
                <c:pt idx="13">
                  <c:v>292.5878159772152</c:v>
                </c:pt>
                <c:pt idx="14">
                  <c:v>312.09367037569615</c:v>
                </c:pt>
              </c:numCache>
            </c:numRef>
          </c:val>
          <c:smooth val="0"/>
        </c:ser>
        <c:ser>
          <c:idx val="5"/>
          <c:order val="5"/>
          <c:tx>
            <c:v>6è rapport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'V=f(N)'!$B$20:$B$34</c:f>
              <c:numCache>
                <c:formatCode>General</c:formatCode>
                <c:ptCount val="15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  <c:pt idx="4">
                  <c:v>3000</c:v>
                </c:pt>
                <c:pt idx="5">
                  <c:v>3500</c:v>
                </c:pt>
                <c:pt idx="6">
                  <c:v>4000</c:v>
                </c:pt>
                <c:pt idx="7">
                  <c:v>4500</c:v>
                </c:pt>
                <c:pt idx="8">
                  <c:v>5000</c:v>
                </c:pt>
                <c:pt idx="9">
                  <c:v>5500</c:v>
                </c:pt>
                <c:pt idx="10">
                  <c:v>6000</c:v>
                </c:pt>
                <c:pt idx="11">
                  <c:v>6500</c:v>
                </c:pt>
                <c:pt idx="12">
                  <c:v>7000</c:v>
                </c:pt>
                <c:pt idx="13">
                  <c:v>7500</c:v>
                </c:pt>
                <c:pt idx="14">
                  <c:v>8000</c:v>
                </c:pt>
              </c:numCache>
            </c:numRef>
          </c:cat>
          <c:val>
            <c:numRef>
              <c:f>'V=f(N)'!$H$20:$H$34</c:f>
              <c:numCache>
                <c:formatCode>0.0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83796288"/>
        <c:axId val="-683807168"/>
      </c:lineChart>
      <c:catAx>
        <c:axId val="-683796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Régime (tr/min)</a:t>
                </a:r>
              </a:p>
            </c:rich>
          </c:tx>
          <c:layout>
            <c:manualLayout>
              <c:xMode val="edge"/>
              <c:yMode val="edge"/>
              <c:x val="0.45882352941176469"/>
              <c:y val="0.93078758949880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68380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83807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Vitesse (Km/h)</a:t>
                </a:r>
              </a:p>
            </c:rich>
          </c:tx>
          <c:layout>
            <c:manualLayout>
              <c:xMode val="edge"/>
              <c:yMode val="edge"/>
              <c:x val="7.3529411764705881E-3"/>
              <c:y val="7.159904534606205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-683796288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99CCFF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058823529411765"/>
          <c:y val="0.23150357995226731"/>
          <c:w val="0.13529411764705881"/>
          <c:h val="0.2744630071599045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42" l="0.39" r="0.55000000000000004" t="0.33" header="0.25" footer="0.3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123825</xdr:rowOff>
    </xdr:from>
    <xdr:to>
      <xdr:col>15</xdr:col>
      <xdr:colOff>238125</xdr:colOff>
      <xdr:row>62</xdr:row>
      <xdr:rowOff>114300</xdr:rowOff>
    </xdr:to>
    <xdr:graphicFrame macro="">
      <xdr:nvGraphicFramePr>
        <xdr:cNvPr id="307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age-speedste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1"/>
  <sheetViews>
    <sheetView tabSelected="1" workbookViewId="0">
      <selection activeCell="F2" sqref="F2"/>
    </sheetView>
  </sheetViews>
  <sheetFormatPr baseColWidth="10" defaultColWidth="10" defaultRowHeight="11.25"/>
  <cols>
    <col min="1" max="1" width="2.28515625" style="2" customWidth="1"/>
    <col min="2" max="3" width="7.5703125" style="2" customWidth="1"/>
    <col min="4" max="4" width="7.42578125" style="2" customWidth="1"/>
    <col min="5" max="5" width="7.5703125" style="2" customWidth="1"/>
    <col min="6" max="6" width="7.28515625" style="2" customWidth="1"/>
    <col min="7" max="7" width="7.42578125" style="2" customWidth="1"/>
    <col min="8" max="8" width="7.5703125" style="2" customWidth="1"/>
    <col min="9" max="9" width="5.28515625" style="2" customWidth="1"/>
    <col min="10" max="10" width="7.140625" style="2" customWidth="1"/>
    <col min="11" max="11" width="7.28515625" style="2" customWidth="1"/>
    <col min="12" max="12" width="2.140625" style="2" customWidth="1"/>
    <col min="13" max="13" width="6.140625" style="2" customWidth="1"/>
    <col min="14" max="14" width="7.85546875" style="2" customWidth="1"/>
    <col min="15" max="15" width="5.28515625" style="2" customWidth="1"/>
    <col min="16" max="16" width="4.140625" style="2" customWidth="1"/>
    <col min="17" max="17" width="7.28515625" style="2" customWidth="1"/>
    <col min="18" max="16384" width="10" style="2"/>
  </cols>
  <sheetData>
    <row r="1" spans="1:20" ht="7.5" customHeight="1">
      <c r="A1" s="40"/>
      <c r="B1" s="40"/>
      <c r="C1" s="40"/>
      <c r="D1" s="40"/>
      <c r="E1" s="40"/>
      <c r="F1" s="40"/>
      <c r="G1" s="43"/>
      <c r="H1" s="43"/>
      <c r="I1" s="43"/>
      <c r="J1" s="43"/>
      <c r="K1" s="41"/>
      <c r="L1" s="41"/>
      <c r="M1" s="41"/>
      <c r="N1" s="41"/>
      <c r="O1" s="41"/>
      <c r="P1" s="41"/>
      <c r="Q1" s="41"/>
      <c r="R1" s="41"/>
      <c r="S1" s="41"/>
      <c r="T1" s="41"/>
    </row>
    <row r="2" spans="1:20" ht="31.5" customHeight="1" thickBot="1">
      <c r="A2" s="40"/>
      <c r="B2" s="40"/>
      <c r="C2" s="88" t="s">
        <v>29</v>
      </c>
      <c r="D2" s="40"/>
      <c r="E2" s="40"/>
      <c r="F2" s="40"/>
      <c r="G2" s="43"/>
      <c r="H2" s="43"/>
      <c r="I2" s="43"/>
      <c r="J2" s="43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spans="1:20" ht="29.25" customHeight="1" thickBot="1">
      <c r="A3" s="41"/>
      <c r="B3" s="41"/>
      <c r="C3" s="41"/>
      <c r="D3" s="56" t="s">
        <v>0</v>
      </c>
      <c r="E3" s="57"/>
      <c r="F3" s="57"/>
      <c r="G3" s="57"/>
      <c r="H3" s="57"/>
      <c r="I3" s="57"/>
      <c r="J3" s="57"/>
      <c r="K3" s="57"/>
      <c r="L3" s="57"/>
      <c r="M3" s="57"/>
      <c r="N3" s="58"/>
      <c r="O3" s="41"/>
      <c r="P3" s="41"/>
      <c r="Q3" s="41"/>
      <c r="R3" s="41"/>
      <c r="S3" s="41"/>
      <c r="T3" s="41"/>
    </row>
    <row r="4" spans="1:20" ht="16.5" customHeight="1" thickBot="1">
      <c r="A4" s="42"/>
      <c r="B4" s="42"/>
      <c r="C4" s="42"/>
      <c r="D4" s="42"/>
      <c r="E4" s="44"/>
      <c r="F4" s="44"/>
      <c r="G4" s="59" t="s">
        <v>24</v>
      </c>
      <c r="H4" s="60"/>
      <c r="I4" s="60"/>
      <c r="J4" s="61"/>
      <c r="K4" s="44"/>
      <c r="L4" s="44"/>
      <c r="M4" s="44"/>
      <c r="N4" s="41"/>
      <c r="O4" s="41"/>
      <c r="P4" s="41"/>
      <c r="Q4" s="41"/>
      <c r="R4" s="41"/>
      <c r="S4" s="41"/>
      <c r="T4" s="41"/>
    </row>
    <row r="5" spans="1:20" ht="21.75" customHeight="1" thickBot="1">
      <c r="A5" s="41"/>
      <c r="B5" s="41"/>
      <c r="C5" s="41"/>
      <c r="D5" s="41"/>
      <c r="E5" s="62" t="s">
        <v>17</v>
      </c>
      <c r="F5" s="63"/>
      <c r="G5" s="63"/>
      <c r="H5" s="63"/>
      <c r="I5" s="63"/>
      <c r="J5" s="63"/>
      <c r="K5" s="63"/>
      <c r="L5" s="63"/>
      <c r="M5" s="64"/>
      <c r="N5" s="41"/>
      <c r="O5" s="41"/>
      <c r="P5" s="41"/>
      <c r="Q5" s="41"/>
      <c r="R5" s="41"/>
      <c r="S5" s="41"/>
      <c r="T5" s="41"/>
    </row>
    <row r="6" spans="1:20" ht="18" customHeight="1" thickBot="1">
      <c r="A6" s="41"/>
      <c r="B6" s="41"/>
      <c r="C6" s="41"/>
      <c r="D6" s="45"/>
      <c r="E6" s="45"/>
      <c r="F6" s="45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</row>
    <row r="7" spans="1:20" ht="14.25" customHeight="1" thickBot="1">
      <c r="A7" s="41"/>
      <c r="B7" s="70" t="s">
        <v>18</v>
      </c>
      <c r="C7" s="71"/>
      <c r="D7" s="71"/>
      <c r="E7" s="72"/>
      <c r="F7" s="45"/>
      <c r="G7" s="70" t="s">
        <v>28</v>
      </c>
      <c r="H7" s="71"/>
      <c r="I7" s="71"/>
      <c r="J7" s="71"/>
      <c r="K7" s="72"/>
      <c r="L7" s="41"/>
      <c r="M7" s="41"/>
      <c r="N7" s="41"/>
      <c r="O7" s="41"/>
      <c r="P7" s="41"/>
      <c r="Q7" s="41"/>
      <c r="R7" s="41"/>
      <c r="S7" s="41"/>
      <c r="T7" s="41"/>
    </row>
    <row r="8" spans="1:20" ht="13.5" customHeight="1" thickBot="1">
      <c r="A8" s="41"/>
      <c r="B8" s="67" t="s">
        <v>1</v>
      </c>
      <c r="C8" s="68"/>
      <c r="D8" s="69"/>
      <c r="E8" s="8">
        <v>200</v>
      </c>
      <c r="F8" s="41"/>
      <c r="G8" s="32" t="s">
        <v>4</v>
      </c>
      <c r="H8" s="33"/>
      <c r="I8" s="33"/>
      <c r="J8" s="33"/>
      <c r="K8" s="34">
        <v>6300</v>
      </c>
      <c r="L8" s="41"/>
      <c r="M8" s="73" t="s">
        <v>25</v>
      </c>
      <c r="N8" s="74"/>
      <c r="O8" s="41"/>
      <c r="P8" s="41"/>
      <c r="Q8" s="41"/>
      <c r="R8" s="41"/>
      <c r="S8" s="41"/>
      <c r="T8" s="41"/>
    </row>
    <row r="9" spans="1:20" ht="13.5" customHeight="1" thickBot="1">
      <c r="A9" s="41"/>
      <c r="B9" s="78" t="s">
        <v>2</v>
      </c>
      <c r="C9" s="79"/>
      <c r="D9" s="80"/>
      <c r="E9" s="9">
        <v>62.5</v>
      </c>
      <c r="F9" s="41"/>
      <c r="G9" s="4" t="s">
        <v>5</v>
      </c>
      <c r="H9" s="3"/>
      <c r="I9" s="3"/>
      <c r="J9" s="3"/>
      <c r="K9" s="38">
        <v>4.17</v>
      </c>
      <c r="L9" s="41"/>
      <c r="M9" s="86" t="s">
        <v>26</v>
      </c>
      <c r="N9" s="87"/>
      <c r="O9" s="41"/>
      <c r="P9" s="41"/>
      <c r="Q9" s="41"/>
      <c r="R9" s="41"/>
      <c r="S9" s="41"/>
      <c r="T9" s="41"/>
    </row>
    <row r="10" spans="1:20" ht="13.5" customHeight="1" thickBot="1">
      <c r="A10" s="41"/>
      <c r="B10" s="81" t="s">
        <v>3</v>
      </c>
      <c r="C10" s="82"/>
      <c r="D10" s="83"/>
      <c r="E10" s="10">
        <v>17</v>
      </c>
      <c r="F10" s="41"/>
      <c r="G10" s="35" t="s">
        <v>27</v>
      </c>
      <c r="H10" s="36"/>
      <c r="I10" s="37"/>
      <c r="J10" s="39"/>
      <c r="K10" s="39"/>
      <c r="L10" s="41"/>
      <c r="M10" s="54"/>
      <c r="N10" s="55"/>
      <c r="O10" s="41"/>
      <c r="P10" s="41"/>
      <c r="Q10" s="41"/>
      <c r="R10" s="41"/>
      <c r="S10" s="41"/>
      <c r="T10" s="41"/>
    </row>
    <row r="11" spans="1:20" ht="12" thickBot="1">
      <c r="A11" s="41"/>
      <c r="B11" s="47"/>
      <c r="C11" s="41"/>
      <c r="D11" s="41"/>
      <c r="E11" s="41"/>
      <c r="F11" s="41"/>
      <c r="G11" s="41"/>
      <c r="H11" s="41"/>
      <c r="I11" s="48"/>
      <c r="J11" s="6" t="s">
        <v>6</v>
      </c>
      <c r="K11" s="11">
        <v>3.577</v>
      </c>
      <c r="L11" s="41"/>
      <c r="M11" s="65">
        <f>(K8/(K9*K11))*((E10*2.54)+2*E8*E9/1000)*3.141592654*0.0006</f>
        <v>54.280479363287682</v>
      </c>
      <c r="N11" s="66"/>
      <c r="O11" s="41"/>
      <c r="P11" s="41"/>
      <c r="Q11" s="41"/>
      <c r="R11" s="41"/>
      <c r="S11" s="41"/>
      <c r="T11" s="41"/>
    </row>
    <row r="12" spans="1:20" ht="12" thickBot="1">
      <c r="A12" s="41"/>
      <c r="B12" s="4" t="s">
        <v>21</v>
      </c>
      <c r="C12" s="3"/>
      <c r="D12" s="3"/>
      <c r="E12" s="1">
        <f>(E10*2.54+2*E8/10*E9/100)*3.141592654</f>
        <v>214.19378714972004</v>
      </c>
      <c r="F12" s="41"/>
      <c r="G12" s="41"/>
      <c r="H12" s="41"/>
      <c r="I12" s="48"/>
      <c r="J12" s="5" t="s">
        <v>7</v>
      </c>
      <c r="K12" s="12">
        <v>2.0219999999999998</v>
      </c>
      <c r="L12" s="41"/>
      <c r="M12" s="65">
        <f>K8/(K9*K12)*(E10*2.54+2*E8*E9/1000)*3.141592654*0.0006</f>
        <v>96.02436927916915</v>
      </c>
      <c r="N12" s="66"/>
      <c r="O12" s="41"/>
      <c r="P12" s="41"/>
      <c r="Q12" s="41"/>
      <c r="R12" s="41"/>
      <c r="S12" s="41"/>
      <c r="T12" s="41"/>
    </row>
    <row r="13" spans="1:20">
      <c r="A13" s="41"/>
      <c r="B13" s="41"/>
      <c r="C13" s="41"/>
      <c r="D13" s="41"/>
      <c r="E13" s="41"/>
      <c r="F13" s="41"/>
      <c r="G13" s="41"/>
      <c r="H13" s="41"/>
      <c r="I13" s="48"/>
      <c r="J13" s="5" t="s">
        <v>8</v>
      </c>
      <c r="K13" s="12">
        <v>1.3480000000000001</v>
      </c>
      <c r="L13" s="41"/>
      <c r="M13" s="65">
        <f>(K8/(K9*K13))*((E10*2.54)+2*E8*E9/1000)*3.141592654*0.0006</f>
        <v>144.03655391875373</v>
      </c>
      <c r="N13" s="66"/>
      <c r="O13" s="41"/>
      <c r="P13" s="41"/>
      <c r="Q13" s="41"/>
      <c r="R13" s="41"/>
      <c r="S13" s="41"/>
      <c r="T13" s="41"/>
    </row>
    <row r="14" spans="1:20">
      <c r="A14" s="41"/>
      <c r="B14" s="47"/>
      <c r="C14" s="41"/>
      <c r="D14" s="41"/>
      <c r="E14" s="41"/>
      <c r="F14" s="41"/>
      <c r="G14" s="41"/>
      <c r="H14" s="41"/>
      <c r="I14" s="48"/>
      <c r="J14" s="5" t="s">
        <v>9</v>
      </c>
      <c r="K14" s="12">
        <v>0.97699999999999998</v>
      </c>
      <c r="L14" s="41"/>
      <c r="M14" s="65">
        <f>(K8/(K9*K14))*((E10*2.54)+2*E8*E9/1000)*3.141592654*0.0006</f>
        <v>198.73211328810646</v>
      </c>
      <c r="N14" s="66"/>
      <c r="O14" s="41"/>
      <c r="P14" s="41"/>
      <c r="Q14" s="41"/>
      <c r="R14" s="41"/>
      <c r="S14" s="41"/>
      <c r="T14" s="41"/>
    </row>
    <row r="15" spans="1:20">
      <c r="A15" s="46"/>
      <c r="B15" s="47"/>
      <c r="C15" s="41"/>
      <c r="D15" s="41"/>
      <c r="E15" s="41"/>
      <c r="F15" s="41"/>
      <c r="G15" s="41"/>
      <c r="H15" s="41"/>
      <c r="I15" s="48"/>
      <c r="J15" s="5" t="s">
        <v>10</v>
      </c>
      <c r="K15" s="12">
        <v>0.79</v>
      </c>
      <c r="L15" s="41"/>
      <c r="M15" s="65">
        <f>(K8/(K9*K15))*((E10*2.54)+2*E8*E9/1000)*3.141592654*0.0006</f>
        <v>245.77376542086077</v>
      </c>
      <c r="N15" s="66"/>
      <c r="O15" s="41"/>
      <c r="P15" s="41"/>
      <c r="Q15" s="41"/>
      <c r="R15" s="41"/>
      <c r="S15" s="41"/>
      <c r="T15" s="41"/>
    </row>
    <row r="16" spans="1:20" ht="12" thickBot="1">
      <c r="A16" s="41"/>
      <c r="B16" s="47"/>
      <c r="C16" s="41"/>
      <c r="D16" s="41"/>
      <c r="E16" s="41"/>
      <c r="F16" s="41"/>
      <c r="G16" s="41"/>
      <c r="H16" s="41"/>
      <c r="I16" s="41"/>
      <c r="J16" s="7" t="s">
        <v>19</v>
      </c>
      <c r="K16" s="13">
        <v>0</v>
      </c>
      <c r="L16" s="41"/>
      <c r="M16" s="84" t="e">
        <f>(K8/(K9*K16))*((E10*2.54)+2*E8*E9/1000)*3.141592654*0.0006</f>
        <v>#DIV/0!</v>
      </c>
      <c r="N16" s="85"/>
      <c r="O16" s="41"/>
      <c r="P16" s="41"/>
      <c r="Q16" s="41"/>
      <c r="R16" s="41"/>
      <c r="S16" s="41"/>
      <c r="T16" s="41"/>
    </row>
    <row r="17" spans="1:20" ht="5.25" customHeight="1" thickBot="1">
      <c r="A17" s="41"/>
      <c r="B17" s="47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</row>
    <row r="18" spans="1:20" ht="12" customHeight="1">
      <c r="A18" s="41"/>
      <c r="B18" s="22" t="s">
        <v>11</v>
      </c>
      <c r="C18" s="18" t="s">
        <v>12</v>
      </c>
      <c r="D18" s="16" t="s">
        <v>13</v>
      </c>
      <c r="E18" s="16" t="s">
        <v>14</v>
      </c>
      <c r="F18" s="16" t="s">
        <v>15</v>
      </c>
      <c r="G18" s="16" t="s">
        <v>16</v>
      </c>
      <c r="H18" s="17" t="s">
        <v>20</v>
      </c>
      <c r="I18" s="41"/>
      <c r="J18" s="49"/>
      <c r="K18" s="50"/>
      <c r="L18" s="41"/>
      <c r="M18" s="51"/>
      <c r="N18" s="41"/>
      <c r="O18" s="41"/>
      <c r="P18" s="41"/>
      <c r="Q18" s="41"/>
      <c r="R18" s="41"/>
      <c r="S18" s="41"/>
      <c r="T18" s="41"/>
    </row>
    <row r="19" spans="1:20" ht="12" customHeight="1" thickBot="1">
      <c r="A19" s="41"/>
      <c r="B19" s="23" t="s">
        <v>22</v>
      </c>
      <c r="C19" s="75" t="s">
        <v>23</v>
      </c>
      <c r="D19" s="76"/>
      <c r="E19" s="76"/>
      <c r="F19" s="76"/>
      <c r="G19" s="76"/>
      <c r="H19" s="77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</row>
    <row r="20" spans="1:20" ht="12" customHeight="1">
      <c r="A20" s="41"/>
      <c r="B20" s="24">
        <v>1000</v>
      </c>
      <c r="C20" s="19">
        <f t="shared" ref="C20:C34" si="0">($B20/($K$9*$K$11))*(($E$10*2.54)+2*$E$8*$E$9/1000)*3.141592654*0.0006</f>
        <v>8.6159491052837591</v>
      </c>
      <c r="D20" s="15">
        <f t="shared" ref="D20:D34" si="1">($B20/($K$9*$K$12))*(($E$10*2.54)+2*$E$8*$E$9/1000)*3.141592654*0.0006</f>
        <v>15.241963377645899</v>
      </c>
      <c r="E20" s="15">
        <f t="shared" ref="E20:E34" si="2">($B20/($K$9*$K$13))*(($E$10*2.54)+2*$E$8*$E$9/1000)*3.141592654*0.0006</f>
        <v>22.862945066468843</v>
      </c>
      <c r="F20" s="15">
        <f t="shared" ref="F20:F34" si="3">($B20/($K$9*$K$14))*(($E$10*2.54)+2*$E$8*$E$9/1000)*3.141592654*0.0006</f>
        <v>31.544779887001024</v>
      </c>
      <c r="G20" s="15">
        <f t="shared" ref="G20:G34" si="4">($B20/($K$9*$K$15))*(($E$10*2.54)+2*$E$8*$E$9/1000)*3.141592654*0.0006</f>
        <v>39.011708796962019</v>
      </c>
      <c r="H20" s="27" t="e">
        <f t="shared" ref="H20:H34" si="5">($B20/($K$9*$K$16))*(($E$10*2.54)+2*$E$8*$E$9/1000)*3.141592654*0.0006</f>
        <v>#DIV/0!</v>
      </c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</row>
    <row r="21" spans="1:20" ht="12" customHeight="1">
      <c r="A21" s="41"/>
      <c r="B21" s="25">
        <v>1500</v>
      </c>
      <c r="C21" s="20">
        <f t="shared" si="0"/>
        <v>12.923923657925638</v>
      </c>
      <c r="D21" s="14">
        <f t="shared" si="1"/>
        <v>22.862945066468843</v>
      </c>
      <c r="E21" s="14">
        <f t="shared" si="2"/>
        <v>34.294417599703266</v>
      </c>
      <c r="F21" s="14">
        <f t="shared" si="3"/>
        <v>47.317169830501541</v>
      </c>
      <c r="G21" s="14">
        <f t="shared" si="4"/>
        <v>58.517563195443039</v>
      </c>
      <c r="H21" s="28" t="e">
        <f t="shared" si="5"/>
        <v>#DIV/0!</v>
      </c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</row>
    <row r="22" spans="1:20" ht="12" customHeight="1">
      <c r="A22" s="41"/>
      <c r="B22" s="25">
        <v>2000</v>
      </c>
      <c r="C22" s="20">
        <f t="shared" si="0"/>
        <v>17.231898210567518</v>
      </c>
      <c r="D22" s="14">
        <f t="shared" si="1"/>
        <v>30.483926755291797</v>
      </c>
      <c r="E22" s="14">
        <f t="shared" si="2"/>
        <v>45.725890132937685</v>
      </c>
      <c r="F22" s="14">
        <f t="shared" si="3"/>
        <v>63.089559774002048</v>
      </c>
      <c r="G22" s="14">
        <f t="shared" si="4"/>
        <v>78.023417593924037</v>
      </c>
      <c r="H22" s="28" t="e">
        <f t="shared" si="5"/>
        <v>#DIV/0!</v>
      </c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</row>
    <row r="23" spans="1:20" ht="12" customHeight="1">
      <c r="A23" s="41"/>
      <c r="B23" s="25">
        <v>2500</v>
      </c>
      <c r="C23" s="20">
        <f t="shared" si="0"/>
        <v>21.539872763209395</v>
      </c>
      <c r="D23" s="14">
        <f t="shared" si="1"/>
        <v>38.104908444114741</v>
      </c>
      <c r="E23" s="14">
        <f t="shared" si="2"/>
        <v>57.157362666172105</v>
      </c>
      <c r="F23" s="14">
        <f t="shared" si="3"/>
        <v>78.861949717502569</v>
      </c>
      <c r="G23" s="14">
        <f t="shared" si="4"/>
        <v>97.529271992405057</v>
      </c>
      <c r="H23" s="28" t="e">
        <f t="shared" si="5"/>
        <v>#DIV/0!</v>
      </c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</row>
    <row r="24" spans="1:20" ht="12" customHeight="1">
      <c r="A24" s="41"/>
      <c r="B24" s="25">
        <v>3000</v>
      </c>
      <c r="C24" s="20">
        <f t="shared" si="0"/>
        <v>25.847847315851276</v>
      </c>
      <c r="D24" s="14">
        <f t="shared" si="1"/>
        <v>45.725890132937685</v>
      </c>
      <c r="E24" s="14">
        <f t="shared" si="2"/>
        <v>68.588835199406532</v>
      </c>
      <c r="F24" s="14">
        <f t="shared" si="3"/>
        <v>94.634339661003082</v>
      </c>
      <c r="G24" s="14">
        <f t="shared" si="4"/>
        <v>117.03512639088608</v>
      </c>
      <c r="H24" s="28" t="e">
        <f t="shared" si="5"/>
        <v>#DIV/0!</v>
      </c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</row>
    <row r="25" spans="1:20" ht="12" customHeight="1">
      <c r="A25" s="41"/>
      <c r="B25" s="25">
        <v>3500</v>
      </c>
      <c r="C25" s="20">
        <f t="shared" si="0"/>
        <v>30.155821868493156</v>
      </c>
      <c r="D25" s="14">
        <f t="shared" si="1"/>
        <v>53.346871821760644</v>
      </c>
      <c r="E25" s="14">
        <f t="shared" si="2"/>
        <v>80.020307732640944</v>
      </c>
      <c r="F25" s="14">
        <f t="shared" si="3"/>
        <v>110.40672960450358</v>
      </c>
      <c r="G25" s="14">
        <f t="shared" si="4"/>
        <v>136.5409807893671</v>
      </c>
      <c r="H25" s="28" t="e">
        <f t="shared" si="5"/>
        <v>#DIV/0!</v>
      </c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</row>
    <row r="26" spans="1:20" ht="12" customHeight="1">
      <c r="A26" s="53"/>
      <c r="B26" s="25">
        <v>4000</v>
      </c>
      <c r="C26" s="20">
        <f t="shared" si="0"/>
        <v>34.463796421135036</v>
      </c>
      <c r="D26" s="14">
        <f t="shared" si="1"/>
        <v>60.967853510583595</v>
      </c>
      <c r="E26" s="14">
        <f t="shared" si="2"/>
        <v>91.451780265875371</v>
      </c>
      <c r="F26" s="14">
        <f t="shared" si="3"/>
        <v>126.1791195480041</v>
      </c>
      <c r="G26" s="14">
        <f t="shared" si="4"/>
        <v>156.04683518784807</v>
      </c>
      <c r="H26" s="28" t="e">
        <f t="shared" si="5"/>
        <v>#DIV/0!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</row>
    <row r="27" spans="1:20" ht="12" customHeight="1">
      <c r="A27" s="41"/>
      <c r="B27" s="25">
        <v>4500</v>
      </c>
      <c r="C27" s="20">
        <f t="shared" si="0"/>
        <v>38.77177097377691</v>
      </c>
      <c r="D27" s="14">
        <f t="shared" si="1"/>
        <v>68.588835199406546</v>
      </c>
      <c r="E27" s="14">
        <f t="shared" si="2"/>
        <v>102.88325279910977</v>
      </c>
      <c r="F27" s="14">
        <f t="shared" si="3"/>
        <v>141.95150949150459</v>
      </c>
      <c r="G27" s="14">
        <f t="shared" si="4"/>
        <v>175.55268958632914</v>
      </c>
      <c r="H27" s="28" t="e">
        <f t="shared" si="5"/>
        <v>#DIV/0!</v>
      </c>
      <c r="I27" s="52"/>
      <c r="J27" s="41"/>
      <c r="K27" s="41"/>
      <c r="L27" s="52"/>
      <c r="M27" s="41"/>
      <c r="N27" s="41"/>
      <c r="O27" s="52"/>
      <c r="P27" s="41"/>
      <c r="Q27" s="41"/>
      <c r="R27" s="41"/>
      <c r="S27" s="41"/>
      <c r="T27" s="41"/>
    </row>
    <row r="28" spans="1:20" ht="12" customHeight="1">
      <c r="A28" s="41"/>
      <c r="B28" s="25">
        <v>5000</v>
      </c>
      <c r="C28" s="20">
        <f t="shared" si="0"/>
        <v>43.07974552641879</v>
      </c>
      <c r="D28" s="14">
        <f t="shared" si="1"/>
        <v>76.209816888229483</v>
      </c>
      <c r="E28" s="14">
        <f t="shared" si="2"/>
        <v>114.31472533234421</v>
      </c>
      <c r="F28" s="14">
        <f t="shared" si="3"/>
        <v>157.72389943500514</v>
      </c>
      <c r="G28" s="14">
        <f t="shared" si="4"/>
        <v>195.05854398481011</v>
      </c>
      <c r="H28" s="28" t="e">
        <f t="shared" si="5"/>
        <v>#DIV/0!</v>
      </c>
      <c r="I28" s="52"/>
      <c r="J28" s="41"/>
      <c r="K28" s="41"/>
      <c r="L28" s="52"/>
      <c r="M28" s="41"/>
      <c r="N28" s="41"/>
      <c r="O28" s="52"/>
      <c r="P28" s="41"/>
      <c r="Q28" s="41"/>
      <c r="R28" s="41"/>
      <c r="S28" s="41"/>
      <c r="T28" s="41"/>
    </row>
    <row r="29" spans="1:20" ht="12" customHeight="1">
      <c r="A29" s="41"/>
      <c r="B29" s="25">
        <v>5500</v>
      </c>
      <c r="C29" s="20">
        <f t="shared" si="0"/>
        <v>47.387720079060671</v>
      </c>
      <c r="D29" s="14">
        <f t="shared" si="1"/>
        <v>83.830798577052434</v>
      </c>
      <c r="E29" s="14">
        <f t="shared" si="2"/>
        <v>125.74619786557864</v>
      </c>
      <c r="F29" s="14">
        <f t="shared" si="3"/>
        <v>173.49628937850565</v>
      </c>
      <c r="G29" s="14">
        <f t="shared" si="4"/>
        <v>214.56439838329115</v>
      </c>
      <c r="H29" s="28" t="e">
        <f t="shared" si="5"/>
        <v>#DIV/0!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</row>
    <row r="30" spans="1:20" ht="12" customHeight="1">
      <c r="A30" s="41"/>
      <c r="B30" s="25">
        <v>6000</v>
      </c>
      <c r="C30" s="21">
        <f t="shared" si="0"/>
        <v>51.695694631702551</v>
      </c>
      <c r="D30" s="14">
        <f t="shared" si="1"/>
        <v>91.451780265875371</v>
      </c>
      <c r="E30" s="14">
        <f t="shared" si="2"/>
        <v>137.17767039881306</v>
      </c>
      <c r="F30" s="14">
        <f t="shared" si="3"/>
        <v>189.26867932200616</v>
      </c>
      <c r="G30" s="14">
        <f t="shared" si="4"/>
        <v>234.07025278177215</v>
      </c>
      <c r="H30" s="28" t="e">
        <f t="shared" si="5"/>
        <v>#DIV/0!</v>
      </c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</row>
    <row r="31" spans="1:20" ht="12" customHeight="1">
      <c r="A31" s="41"/>
      <c r="B31" s="25">
        <v>6500</v>
      </c>
      <c r="C31" s="21">
        <f t="shared" si="0"/>
        <v>56.003669184344432</v>
      </c>
      <c r="D31" s="14">
        <f t="shared" si="1"/>
        <v>99.072761954698336</v>
      </c>
      <c r="E31" s="14">
        <f t="shared" si="2"/>
        <v>148.60914293204746</v>
      </c>
      <c r="F31" s="14">
        <f t="shared" si="3"/>
        <v>205.04106926550668</v>
      </c>
      <c r="G31" s="14">
        <f t="shared" si="4"/>
        <v>253.57610718025313</v>
      </c>
      <c r="H31" s="28" t="e">
        <f t="shared" si="5"/>
        <v>#DIV/0!</v>
      </c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</row>
    <row r="32" spans="1:20" ht="12" customHeight="1">
      <c r="A32" s="41"/>
      <c r="B32" s="25">
        <v>7000</v>
      </c>
      <c r="C32" s="21">
        <f t="shared" si="0"/>
        <v>60.311643736986312</v>
      </c>
      <c r="D32" s="14">
        <f t="shared" si="1"/>
        <v>106.69374364352129</v>
      </c>
      <c r="E32" s="14">
        <f t="shared" si="2"/>
        <v>160.04061546528189</v>
      </c>
      <c r="F32" s="14">
        <f t="shared" si="3"/>
        <v>220.81345920900716</v>
      </c>
      <c r="G32" s="14">
        <f t="shared" si="4"/>
        <v>273.08196157873419</v>
      </c>
      <c r="H32" s="28" t="e">
        <f t="shared" si="5"/>
        <v>#DIV/0!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</row>
    <row r="33" spans="1:20" ht="12" customHeight="1">
      <c r="A33" s="41"/>
      <c r="B33" s="25">
        <v>7500</v>
      </c>
      <c r="C33" s="21">
        <f t="shared" si="0"/>
        <v>64.619618289628193</v>
      </c>
      <c r="D33" s="14">
        <f t="shared" si="1"/>
        <v>114.31472533234422</v>
      </c>
      <c r="E33" s="14">
        <f t="shared" si="2"/>
        <v>171.47208799851629</v>
      </c>
      <c r="F33" s="14">
        <f t="shared" si="3"/>
        <v>236.58584915250771</v>
      </c>
      <c r="G33" s="14">
        <f t="shared" si="4"/>
        <v>292.5878159772152</v>
      </c>
      <c r="H33" s="28" t="e">
        <f t="shared" si="5"/>
        <v>#DIV/0!</v>
      </c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</row>
    <row r="34" spans="1:20" ht="12" customHeight="1" thickBot="1">
      <c r="A34" s="41"/>
      <c r="B34" s="26">
        <v>8000</v>
      </c>
      <c r="C34" s="29">
        <f t="shared" si="0"/>
        <v>68.927592842270073</v>
      </c>
      <c r="D34" s="30">
        <f t="shared" si="1"/>
        <v>121.93570702116719</v>
      </c>
      <c r="E34" s="30">
        <f t="shared" si="2"/>
        <v>182.90356053175074</v>
      </c>
      <c r="F34" s="30">
        <f t="shared" si="3"/>
        <v>252.35823909600819</v>
      </c>
      <c r="G34" s="30">
        <f t="shared" si="4"/>
        <v>312.09367037569615</v>
      </c>
      <c r="H34" s="31" t="e">
        <f t="shared" si="5"/>
        <v>#DIV/0!</v>
      </c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</row>
    <row r="35" spans="1:20">
      <c r="A35" s="41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</row>
    <row r="36" spans="1:20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</row>
    <row r="37" spans="1:20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</row>
    <row r="38" spans="1:20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</row>
    <row r="39" spans="1:20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</row>
    <row r="40" spans="1:20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</row>
    <row r="41" spans="1:20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</row>
    <row r="42" spans="1:20">
      <c r="A42" s="41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</row>
    <row r="43" spans="1:20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</row>
    <row r="44" spans="1:20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</row>
    <row r="45" spans="1:20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</row>
    <row r="46" spans="1:20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</row>
    <row r="47" spans="1:20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</row>
    <row r="48" spans="1:20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</row>
    <row r="49" spans="1:20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</row>
    <row r="50" spans="1:20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</row>
    <row r="51" spans="1:20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</row>
    <row r="52" spans="1:20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</row>
    <row r="53" spans="1:20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</row>
    <row r="54" spans="1:20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</row>
    <row r="55" spans="1:20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</row>
    <row r="56" spans="1:20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</row>
    <row r="57" spans="1:20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</row>
    <row r="58" spans="1:20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</row>
    <row r="59" spans="1:20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</row>
    <row r="60" spans="1:20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</row>
    <row r="61" spans="1:20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</row>
    <row r="62" spans="1:20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</row>
    <row r="63" spans="1:20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</row>
    <row r="64" spans="1:20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</row>
    <row r="65" spans="1:20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</row>
    <row r="66" spans="1:20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</row>
    <row r="67" spans="1:20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</row>
    <row r="68" spans="1:20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</row>
    <row r="69" spans="1:20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</row>
    <row r="70" spans="1:20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</row>
    <row r="71" spans="1:20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</row>
  </sheetData>
  <mergeCells count="17">
    <mergeCell ref="C19:H19"/>
    <mergeCell ref="B9:D9"/>
    <mergeCell ref="B10:D10"/>
    <mergeCell ref="M16:N16"/>
    <mergeCell ref="M9:N9"/>
    <mergeCell ref="M14:N14"/>
    <mergeCell ref="D3:N3"/>
    <mergeCell ref="G4:J4"/>
    <mergeCell ref="E5:M5"/>
    <mergeCell ref="M15:N15"/>
    <mergeCell ref="B8:D8"/>
    <mergeCell ref="B7:E7"/>
    <mergeCell ref="G7:K7"/>
    <mergeCell ref="M8:N8"/>
    <mergeCell ref="M11:N11"/>
    <mergeCell ref="M12:N12"/>
    <mergeCell ref="M13:N13"/>
  </mergeCells>
  <phoneticPr fontId="0" type="noConversion"/>
  <hyperlinks>
    <hyperlink ref="C2" r:id="rId1"/>
  </hyperlinks>
  <printOptions horizontalCentered="1" verticalCentered="1"/>
  <pageMargins left="0.33" right="0.36" top="0.55118110236220474" bottom="0.78" header="0.39370078740157483" footer="0.55000000000000004"/>
  <pageSetup paperSize="9" orientation="portrait" verticalDpi="300" r:id="rId2"/>
  <headerFooter alignWithMargins="0">
    <oddFooter>&amp;C&amp;"MS Sans Serif,Gras"Fastrunner - www.runs.fr.st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V=f(N)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Diagramme des Vitesses</dc:title>
  <dc:subject>Performance Tools</dc:subject>
  <dc:creator>Maxime "Fastrunner"</dc:creator>
  <dc:description>www.runs.fr.st</dc:description>
  <cp:lastModifiedBy>h2</cp:lastModifiedBy>
  <cp:lastPrinted>2017-03-07T18:44:43Z</cp:lastPrinted>
  <dcterms:created xsi:type="dcterms:W3CDTF">2014-08-13T17:18:40Z</dcterms:created>
  <dcterms:modified xsi:type="dcterms:W3CDTF">2020-04-26T15:56:00Z</dcterms:modified>
</cp:coreProperties>
</file>